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oaarhus.sharepoint.com/sites/IngeTorben/Delte dokumenter/General/Arbejdsmiljø/Undervisningsmiljø/2023-Undersøgelse/"/>
    </mc:Choice>
  </mc:AlternateContent>
  <xr:revisionPtr revIDLastSave="567" documentId="8_{B80D101E-E06F-4ABF-9B04-E1A31E281BF2}" xr6:coauthVersionLast="47" xr6:coauthVersionMax="47" xr10:uidLastSave="{91A63543-3CEF-46DE-9790-45D80B9857DE}"/>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7" i="1" l="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alcChain>
</file>

<file path=xl/sharedStrings.xml><?xml version="1.0" encoding="utf-8"?>
<sst xmlns="http://schemas.openxmlformats.org/spreadsheetml/2006/main" count="282" uniqueCount="117">
  <si>
    <t>ID</t>
  </si>
  <si>
    <t>Der er god plads og lokalerne er godt indrettet til formålet</t>
  </si>
  <si>
    <t>Materialer og udstyr har en god standard</t>
  </si>
  <si>
    <t>Der er nok materialer og udstyr til alle</t>
  </si>
  <si>
    <t>Skolens borde og stole er OK til formålet</t>
  </si>
  <si>
    <t>Lys- og lydforholdene er OK til formålet</t>
  </si>
  <si>
    <t>Mulighederne for udluftning er OK</t>
  </si>
  <si>
    <t>Temperaturen i lokalerne er passende og der er ikke ubehagelig træk</t>
  </si>
  <si>
    <t>Rengøring og vedligeholdelse er i orden</t>
  </si>
  <si>
    <t>Der er gode muligheder for opbevaring af overtøj/skiftetøj</t>
  </si>
  <si>
    <t>Skolens rygepolitik bliver overholdt</t>
  </si>
  <si>
    <t>Toiletforholdene på skolen er i orden</t>
  </si>
  <si>
    <t>Der er gode transportmuligheder til skolen</t>
  </si>
  <si>
    <t>Skolen er egnet til deltagere med fysisk handicap</t>
  </si>
  <si>
    <t>Samlet vurdering af skolens lokaler/fysiske rammer</t>
  </si>
  <si>
    <t>Jeg lærer noget på holdet, som er meningsfuldt og nyttigt for mig</t>
  </si>
  <si>
    <t>Undervisningen og de andre aktiviteter er interessante og spændende</t>
  </si>
  <si>
    <t>Jeg er blevet mødt med respekt og interesse på holdet</t>
  </si>
  <si>
    <t>Miljøet på holdet giver mod til at ændre vaner og prøve noget man ikke har turdet før</t>
  </si>
  <si>
    <t>Jeg føler mig som en del af fællesskabet på holdet</t>
  </si>
  <si>
    <t>Samarbejdet mellem deltagerne fungerer godt</t>
  </si>
  <si>
    <t>Samarbejdet fungerer godt mellem deltagerne og underviserne</t>
  </si>
  <si>
    <t>Der er ingen der bliver holdt udenfor eller mobbet</t>
  </si>
  <si>
    <t>Arbejdsmængden er passende</t>
  </si>
  <si>
    <t>Jeg har gode muligheder for at få indflydelse på mit forløb og min hverdag på holdet</t>
  </si>
  <si>
    <t>Deltagerne hjælper og støtter hinanden</t>
  </si>
  <si>
    <t>Det er nemt at få hjælp og støtte fra underviserne, hvis man har brug for det</t>
  </si>
  <si>
    <t>Det er nemt at få vejledning og gode råd, hvis man har brug for det</t>
  </si>
  <si>
    <t>VI bliver udfordret på en god måde til at bruge kroppen og hovedet</t>
  </si>
  <si>
    <t>Samlet vurdering af det psykiske miljø på holdet</t>
  </si>
  <si>
    <t>Der er en god stemning på holdet</t>
  </si>
  <si>
    <t>Skolen har udendørs opholdsarealer som er gode at være på</t>
  </si>
  <si>
    <t>Skolens udsmykning med farver, billeder, planter m.v. giver en god atomosfære</t>
  </si>
  <si>
    <t>Skolens lokaler, gange osv. er indrettet så de fungerer og er rare at være i</t>
  </si>
  <si>
    <t>Der er fællesområder til aktiviteter, spisning m.m. som det er rart at opholde sig på</t>
  </si>
  <si>
    <t>Jeg kan altid finde et rart sted, hvor jeg kan få ro ti at arbejde og fordybe mig</t>
  </si>
  <si>
    <t>Der er et godt og behageligt lys i holdets lokale</t>
  </si>
  <si>
    <t>Holdets lokaler er spændende og inspirerende at være i</t>
  </si>
  <si>
    <t>Jeg føler mig velkommen på holdet</t>
  </si>
  <si>
    <t>Samlet vurdering af skolens æstetiske miljø</t>
  </si>
  <si>
    <t>Her kan du skrive dine egne kommentarer til undervisningsmiljøet</t>
  </si>
  <si>
    <t>stu parat til start</t>
  </si>
  <si>
    <t>Frederiksgade 78B</t>
  </si>
  <si>
    <t>3 og 4 sal</t>
  </si>
  <si>
    <t>19</t>
  </si>
  <si>
    <t>Ikke-ryger</t>
  </si>
  <si>
    <t xml:space="preserve">Parat til start </t>
  </si>
  <si>
    <t>3. og 4. sal</t>
  </si>
  <si>
    <t>Lyset er godt - men der er ikke så godt lydisoleret. På 0. sals toilet er der ikke ordentligt rent - der er oftest beskidt, ingen sæbe og toiletbørsten er aldeles uhumsk. Der skal indføres automatiske døråbnere på bygningens tunge døre, hvis personer i kørestol skal kunne komme ind uden hjælp. Vi har meget små arialer at være på.</t>
  </si>
  <si>
    <t>Parat Til Start</t>
  </si>
  <si>
    <t>Frederiksgade 78b, 4. sal</t>
  </si>
  <si>
    <t>4. sal</t>
  </si>
  <si>
    <t>20</t>
  </si>
  <si>
    <t>parat til start</t>
  </si>
  <si>
    <t>3-4 sal</t>
  </si>
  <si>
    <t>18</t>
  </si>
  <si>
    <t>Ryger</t>
  </si>
  <si>
    <t>Frederiksgade 78b</t>
  </si>
  <si>
    <t>Parat til Start</t>
  </si>
  <si>
    <t xml:space="preserve">Ret hygge </t>
  </si>
  <si>
    <t>Parat til start</t>
  </si>
  <si>
    <t>3/4 sal</t>
  </si>
  <si>
    <t>Det hyggeligt</t>
  </si>
  <si>
    <t>Dansk, engelsk, matematik</t>
  </si>
  <si>
    <t>Frederiksgade 78A</t>
  </si>
  <si>
    <t>FRA-302</t>
  </si>
  <si>
    <t>46</t>
  </si>
  <si>
    <t>Dansk</t>
  </si>
  <si>
    <t>28</t>
  </si>
  <si>
    <t>58</t>
  </si>
  <si>
    <t>38</t>
  </si>
  <si>
    <t>Gulvet trænger til slibning</t>
  </si>
  <si>
    <t>Dansk + matematik</t>
  </si>
  <si>
    <t>24</t>
  </si>
  <si>
    <t>Dansk komp. + engelsk øvede</t>
  </si>
  <si>
    <t>49</t>
  </si>
  <si>
    <t>Dansk komp. + engelsk begynder</t>
  </si>
  <si>
    <t>37</t>
  </si>
  <si>
    <t>Gimle</t>
  </si>
  <si>
    <t>Vester Alle 8</t>
  </si>
  <si>
    <t>VA8-209</t>
  </si>
  <si>
    <t>23</t>
  </si>
  <si>
    <t>Undervisn.miljøet er varierende og der er god mulighed for indflydelse</t>
  </si>
  <si>
    <t>Gimle (tirs. og tors.)</t>
  </si>
  <si>
    <t>Det er fantastisk</t>
  </si>
  <si>
    <t>29</t>
  </si>
  <si>
    <t>Vinduer er svære at lukke.</t>
  </si>
  <si>
    <t>22</t>
  </si>
  <si>
    <t>25</t>
  </si>
  <si>
    <t>Folk er supersøde. Jeg får rigtig meget ud af at gå her. Jeg er meget taknemmelig for at få muligheden.</t>
  </si>
  <si>
    <t>26</t>
  </si>
  <si>
    <t>Lidt mere undervisn. ville ikke være dårligt, men alle er mega søde</t>
  </si>
  <si>
    <t>Mega rart at møde op et sted, hvor man kan være sig selv og være åben om, hvordan man har det, uden at man dømmes. Mega dejligt sted med dejlige mennesker</t>
  </si>
  <si>
    <t>27</t>
  </si>
  <si>
    <t>Lokalet trænger til ny udsmykning på væggene. Nogle gange mangler der siddepladser</t>
  </si>
  <si>
    <t>Solidt</t>
  </si>
  <si>
    <t>Gimle: Mandala</t>
  </si>
  <si>
    <t>FRA-305</t>
  </si>
  <si>
    <t>65</t>
  </si>
  <si>
    <t>Der er for lidt plads</t>
  </si>
  <si>
    <t>Nogle gange for varmt. Lærer har fantastisk indsigt og kompetencer. Ole er en meget vis mand og ser os som unikke personer.</t>
  </si>
  <si>
    <t>frederiksgade 78b 3-4 sal</t>
  </si>
  <si>
    <t>I alt</t>
  </si>
  <si>
    <t>Holdnavn</t>
  </si>
  <si>
    <t>Adresse</t>
  </si>
  <si>
    <t>Alder</t>
  </si>
  <si>
    <t>Lokale-nr.</t>
  </si>
  <si>
    <t>Ryger/ikke-ryger</t>
  </si>
  <si>
    <t>Dansk komp. + engelsk øvede + mat.</t>
  </si>
  <si>
    <t>Gennemsnit 2023</t>
  </si>
  <si>
    <t>Gennemsnit 2020</t>
  </si>
  <si>
    <t>Gennemsnit 2017</t>
  </si>
  <si>
    <t>Gennemsnit 2014</t>
  </si>
  <si>
    <t>Gennemsnit 2011</t>
  </si>
  <si>
    <t>FVU</t>
  </si>
  <si>
    <t>VA8-210</t>
  </si>
  <si>
    <t>Super!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</si>
</sst>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rgb="FFFF0000"/>
      <name val="Calibri"/>
      <family val="2"/>
      <scheme val="minor"/>
    </font>
    <font>
      <b/>
      <sz val="11"/>
      <name val="Calibri"/>
      <family val="2"/>
      <scheme val="minor"/>
    </font>
    <font>
      <b/>
      <sz val="11"/>
      <color rgb="FF00B05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quotePrefix="1"/>
    <xf numFmtId="0" fontId="1" fillId="0" borderId="0" xfId="0" applyFont="1"/>
    <xf numFmtId="164" fontId="1" fillId="0" borderId="0" xfId="0" applyNumberFormat="1" applyFont="1"/>
    <xf numFmtId="0" fontId="2" fillId="0" borderId="0" xfId="0" applyFont="1"/>
    <xf numFmtId="164" fontId="3" fillId="0" borderId="0" xfId="0" applyNumberFormat="1" applyFont="1"/>
    <xf numFmtId="164" fontId="2" fillId="0" borderId="0" xfId="0" applyNumberFormat="1" applyFont="1"/>
    <xf numFmtId="0" fontId="0" fillId="0" borderId="0" xfId="0" applyNumberFormat="1"/>
    <xf numFmtId="0" fontId="0" fillId="0" borderId="0" xfId="0" quotePrefix="1" applyNumberFormat="1"/>
    <xf numFmtId="0" fontId="0" fillId="0" borderId="0" xfId="0" applyNumberFormat="1" applyAlignment="1">
      <alignment wrapText="1"/>
    </xf>
  </cellXfs>
  <cellStyles count="1">
    <cellStyle name="Normal" xfId="0" builtinId="0"/>
  </cellStyles>
  <dxfs count="48">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T46" totalsRowCount="1" headerRowDxfId="47">
  <autoFilter ref="A1:AT45" xr:uid="{00000000-0009-0000-0100-000001000000}"/>
  <sortState xmlns:xlrd2="http://schemas.microsoft.com/office/spreadsheetml/2017/richdata2" ref="A2:AT41">
    <sortCondition ref="C2:C41"/>
  </sortState>
  <tableColumns count="46">
    <tableColumn id="1" xr3:uid="{00000000-0010-0000-0000-000001000000}" name="ID" dataDxfId="46"/>
    <tableColumn id="6" xr3:uid="{00000000-0010-0000-0000-000006000000}" name="Holdnavn" totalsRowLabel="I alt" dataDxfId="45"/>
    <tableColumn id="7" xr3:uid="{00000000-0010-0000-0000-000007000000}" name="Adresse" dataDxfId="44"/>
    <tableColumn id="8" xr3:uid="{00000000-0010-0000-0000-000008000000}" name="Lokale-nr." dataDxfId="43"/>
    <tableColumn id="9" xr3:uid="{00000000-0010-0000-0000-000009000000}" name="Alder" dataDxfId="42"/>
    <tableColumn id="10" xr3:uid="{00000000-0010-0000-0000-00000A000000}" name="Ryger/ikke-ryger" dataDxfId="41"/>
    <tableColumn id="11" xr3:uid="{00000000-0010-0000-0000-00000B000000}" name="Der er god plads og lokalerne er godt indrettet til formålet" totalsRowFunction="sum" dataDxfId="40"/>
    <tableColumn id="12" xr3:uid="{00000000-0010-0000-0000-00000C000000}" name="Materialer og udstyr har en god standard" totalsRowFunction="sum" dataDxfId="39"/>
    <tableColumn id="13" xr3:uid="{00000000-0010-0000-0000-00000D000000}" name="Der er nok materialer og udstyr til alle" totalsRowFunction="sum" dataDxfId="38"/>
    <tableColumn id="14" xr3:uid="{00000000-0010-0000-0000-00000E000000}" name="Skolens borde og stole er OK til formålet" totalsRowFunction="sum" dataDxfId="37"/>
    <tableColumn id="15" xr3:uid="{00000000-0010-0000-0000-00000F000000}" name="Lys- og lydforholdene er OK til formålet" totalsRowFunction="sum" dataDxfId="36"/>
    <tableColumn id="16" xr3:uid="{00000000-0010-0000-0000-000010000000}" name="Mulighederne for udluftning er OK" totalsRowFunction="sum" dataDxfId="35"/>
    <tableColumn id="17" xr3:uid="{00000000-0010-0000-0000-000011000000}" name="Temperaturen i lokalerne er passende og der er ikke ubehagelig træk" totalsRowFunction="sum" dataDxfId="34"/>
    <tableColumn id="18" xr3:uid="{00000000-0010-0000-0000-000012000000}" name="Rengøring og vedligeholdelse er i orden" totalsRowFunction="sum" dataDxfId="33"/>
    <tableColumn id="19" xr3:uid="{00000000-0010-0000-0000-000013000000}" name="Der er gode muligheder for opbevaring af overtøj/skiftetøj" totalsRowFunction="sum" dataDxfId="32"/>
    <tableColumn id="20" xr3:uid="{00000000-0010-0000-0000-000014000000}" name="Skolens rygepolitik bliver overholdt" totalsRowFunction="sum" dataDxfId="31"/>
    <tableColumn id="21" xr3:uid="{00000000-0010-0000-0000-000015000000}" name="Toiletforholdene på skolen er i orden" totalsRowFunction="sum" dataDxfId="30"/>
    <tableColumn id="22" xr3:uid="{00000000-0010-0000-0000-000016000000}" name="Der er gode transportmuligheder til skolen" totalsRowFunction="sum" dataDxfId="29"/>
    <tableColumn id="23" xr3:uid="{00000000-0010-0000-0000-000017000000}" name="Skolen er egnet til deltagere med fysisk handicap" totalsRowFunction="sum" dataDxfId="28"/>
    <tableColumn id="24" xr3:uid="{00000000-0010-0000-0000-000018000000}" name="Samlet vurdering af skolens lokaler/fysiske rammer" totalsRowFunction="sum" dataDxfId="27"/>
    <tableColumn id="25" xr3:uid="{00000000-0010-0000-0000-000019000000}" name="Jeg lærer noget på holdet, som er meningsfuldt og nyttigt for mig" totalsRowFunction="sum" dataDxfId="26"/>
    <tableColumn id="26" xr3:uid="{00000000-0010-0000-0000-00001A000000}" name="Undervisningen og de andre aktiviteter er interessante og spændende" totalsRowFunction="sum" dataDxfId="25"/>
    <tableColumn id="27" xr3:uid="{00000000-0010-0000-0000-00001B000000}" name="Jeg er blevet mødt med respekt og interesse på holdet" totalsRowFunction="sum" dataDxfId="24"/>
    <tableColumn id="28" xr3:uid="{00000000-0010-0000-0000-00001C000000}" name="Miljøet på holdet giver mod til at ændre vaner og prøve noget man ikke har turdet før" totalsRowFunction="sum" dataDxfId="23"/>
    <tableColumn id="29" xr3:uid="{00000000-0010-0000-0000-00001D000000}" name="Jeg føler mig som en del af fællesskabet på holdet" totalsRowFunction="sum" dataDxfId="22"/>
    <tableColumn id="30" xr3:uid="{00000000-0010-0000-0000-00001E000000}" name="Samarbejdet mellem deltagerne fungerer godt" totalsRowFunction="sum" dataDxfId="21"/>
    <tableColumn id="31" xr3:uid="{00000000-0010-0000-0000-00001F000000}" name="Samarbejdet fungerer godt mellem deltagerne og underviserne" totalsRowFunction="sum" dataDxfId="20"/>
    <tableColumn id="32" xr3:uid="{00000000-0010-0000-0000-000020000000}" name="Der er ingen der bliver holdt udenfor eller mobbet" totalsRowFunction="sum" dataDxfId="19"/>
    <tableColumn id="33" xr3:uid="{00000000-0010-0000-0000-000021000000}" name="Arbejdsmængden er passende" totalsRowFunction="sum" dataDxfId="18"/>
    <tableColumn id="34" xr3:uid="{00000000-0010-0000-0000-000022000000}" name="Jeg har gode muligheder for at få indflydelse på mit forløb og min hverdag på holdet" totalsRowFunction="sum" dataDxfId="17"/>
    <tableColumn id="35" xr3:uid="{00000000-0010-0000-0000-000023000000}" name="Deltagerne hjælper og støtter hinanden" totalsRowFunction="sum" dataDxfId="16"/>
    <tableColumn id="36" xr3:uid="{00000000-0010-0000-0000-000024000000}" name="Det er nemt at få hjælp og støtte fra underviserne, hvis man har brug for det" totalsRowFunction="sum" dataDxfId="15"/>
    <tableColumn id="37" xr3:uid="{00000000-0010-0000-0000-000025000000}" name="Det er nemt at få vejledning og gode råd, hvis man har brug for det" totalsRowFunction="sum" dataDxfId="14"/>
    <tableColumn id="38" xr3:uid="{00000000-0010-0000-0000-000026000000}" name="VI bliver udfordret på en god måde til at bruge kroppen og hovedet" totalsRowFunction="sum" dataDxfId="13"/>
    <tableColumn id="39" xr3:uid="{00000000-0010-0000-0000-000027000000}" name="Samlet vurdering af det psykiske miljø på holdet" totalsRowFunction="sum" dataDxfId="12"/>
    <tableColumn id="40" xr3:uid="{00000000-0010-0000-0000-000028000000}" name="Der er en god stemning på holdet" totalsRowFunction="sum" dataDxfId="11"/>
    <tableColumn id="41" xr3:uid="{00000000-0010-0000-0000-000029000000}" name="Skolen har udendørs opholdsarealer som er gode at være på" totalsRowFunction="sum" dataDxfId="10"/>
    <tableColumn id="42" xr3:uid="{00000000-0010-0000-0000-00002A000000}" name="Skolens udsmykning med farver, billeder, planter m.v. giver en god atomosfære" totalsRowFunction="sum" dataDxfId="9"/>
    <tableColumn id="43" xr3:uid="{00000000-0010-0000-0000-00002B000000}" name="Skolens lokaler, gange osv. er indrettet så de fungerer og er rare at være i" totalsRowFunction="sum" dataDxfId="8"/>
    <tableColumn id="44" xr3:uid="{00000000-0010-0000-0000-00002C000000}" name="Der er fællesområder til aktiviteter, spisning m.m. som det er rart at opholde sig på" totalsRowFunction="sum" dataDxfId="7"/>
    <tableColumn id="45" xr3:uid="{00000000-0010-0000-0000-00002D000000}" name="Jeg kan altid finde et rart sted, hvor jeg kan få ro ti at arbejde og fordybe mig" totalsRowFunction="sum" dataDxfId="6"/>
    <tableColumn id="46" xr3:uid="{00000000-0010-0000-0000-00002E000000}" name="Der er et godt og behageligt lys i holdets lokale" totalsRowFunction="sum" dataDxfId="5"/>
    <tableColumn id="47" xr3:uid="{00000000-0010-0000-0000-00002F000000}" name="Holdets lokaler er spændende og inspirerende at være i" totalsRowFunction="sum" dataDxfId="4"/>
    <tableColumn id="48" xr3:uid="{00000000-0010-0000-0000-000030000000}" name="Jeg føler mig velkommen på holdet" totalsRowFunction="sum" dataDxfId="3"/>
    <tableColumn id="49" xr3:uid="{00000000-0010-0000-0000-000031000000}" name="Samlet vurdering af skolens æstetiske miljø" totalsRowFunction="sum" dataDxfId="2"/>
    <tableColumn id="50" xr3:uid="{00000000-0010-0000-0000-000032000000}" name="Her kan du skrive dine egne kommentarer til undervisningsmiljøet"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1"/>
  <sheetViews>
    <sheetView tabSelected="1" topLeftCell="D29" workbookViewId="0">
      <selection activeCell="AS47" sqref="AS47"/>
    </sheetView>
  </sheetViews>
  <sheetFormatPr defaultRowHeight="15" x14ac:dyDescent="0.25"/>
  <cols>
    <col min="1" max="1" width="7.85546875" customWidth="1"/>
    <col min="2" max="2" width="33.28515625" customWidth="1"/>
    <col min="3" max="3" width="22.5703125" customWidth="1"/>
    <col min="4" max="4" width="10.28515625" customWidth="1"/>
    <col min="5" max="5" width="7.85546875" customWidth="1"/>
    <col min="6" max="6" width="11.85546875" customWidth="1"/>
    <col min="7" max="45" width="20" bestFit="1" customWidth="1"/>
    <col min="46" max="46" width="40.7109375" customWidth="1"/>
    <col min="47" max="50" width="20" bestFit="1" customWidth="1"/>
  </cols>
  <sheetData>
    <row r="1" spans="1:46" ht="75" x14ac:dyDescent="0.25">
      <c r="A1" s="1" t="s">
        <v>0</v>
      </c>
      <c r="B1" s="1" t="s">
        <v>103</v>
      </c>
      <c r="C1" s="1" t="s">
        <v>104</v>
      </c>
      <c r="D1" s="1" t="s">
        <v>106</v>
      </c>
      <c r="E1" s="1" t="s">
        <v>105</v>
      </c>
      <c r="F1" s="1" t="s">
        <v>107</v>
      </c>
      <c r="G1" s="1" t="s">
        <v>1</v>
      </c>
      <c r="H1" s="1" t="s">
        <v>2</v>
      </c>
      <c r="I1" s="1" t="s">
        <v>3</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c r="Z1" s="1" t="s">
        <v>20</v>
      </c>
      <c r="AA1" s="1" t="s">
        <v>21</v>
      </c>
      <c r="AB1" s="1" t="s">
        <v>22</v>
      </c>
      <c r="AC1" s="1" t="s">
        <v>23</v>
      </c>
      <c r="AD1" s="1" t="s">
        <v>24</v>
      </c>
      <c r="AE1" s="1" t="s">
        <v>25</v>
      </c>
      <c r="AF1" s="1" t="s">
        <v>26</v>
      </c>
      <c r="AG1" s="1" t="s">
        <v>27</v>
      </c>
      <c r="AH1" s="1" t="s">
        <v>28</v>
      </c>
      <c r="AI1" s="1" t="s">
        <v>29</v>
      </c>
      <c r="AJ1" s="1" t="s">
        <v>30</v>
      </c>
      <c r="AK1" s="1" t="s">
        <v>31</v>
      </c>
      <c r="AL1" s="1" t="s">
        <v>32</v>
      </c>
      <c r="AM1" s="1" t="s">
        <v>33</v>
      </c>
      <c r="AN1" s="1" t="s">
        <v>34</v>
      </c>
      <c r="AO1" s="1" t="s">
        <v>35</v>
      </c>
      <c r="AP1" s="1" t="s">
        <v>36</v>
      </c>
      <c r="AQ1" s="1" t="s">
        <v>37</v>
      </c>
      <c r="AR1" s="1" t="s">
        <v>38</v>
      </c>
      <c r="AS1" s="1" t="s">
        <v>39</v>
      </c>
      <c r="AT1" s="1" t="s">
        <v>40</v>
      </c>
    </row>
    <row r="2" spans="1:46" x14ac:dyDescent="0.25">
      <c r="A2">
        <v>11</v>
      </c>
      <c r="B2" t="s">
        <v>63</v>
      </c>
      <c r="C2" t="s">
        <v>64</v>
      </c>
      <c r="D2" t="s">
        <v>65</v>
      </c>
      <c r="E2" s="2" t="s">
        <v>66</v>
      </c>
      <c r="F2" t="s">
        <v>45</v>
      </c>
      <c r="G2">
        <v>10</v>
      </c>
      <c r="H2">
        <v>8</v>
      </c>
      <c r="I2">
        <v>9</v>
      </c>
      <c r="J2">
        <v>9</v>
      </c>
      <c r="K2">
        <v>10</v>
      </c>
      <c r="L2">
        <v>8</v>
      </c>
      <c r="M2">
        <v>7</v>
      </c>
      <c r="N2">
        <v>5</v>
      </c>
      <c r="O2">
        <v>10</v>
      </c>
      <c r="P2">
        <v>10</v>
      </c>
      <c r="Q2">
        <v>8</v>
      </c>
      <c r="R2">
        <v>10</v>
      </c>
      <c r="S2">
        <v>2</v>
      </c>
      <c r="T2">
        <v>9</v>
      </c>
      <c r="U2">
        <v>10</v>
      </c>
      <c r="V2">
        <v>9</v>
      </c>
      <c r="W2">
        <v>10</v>
      </c>
      <c r="X2">
        <v>7</v>
      </c>
      <c r="Y2">
        <v>9</v>
      </c>
      <c r="Z2">
        <v>10</v>
      </c>
      <c r="AA2">
        <v>9</v>
      </c>
      <c r="AB2">
        <v>9</v>
      </c>
      <c r="AC2">
        <v>10</v>
      </c>
      <c r="AD2">
        <v>9</v>
      </c>
      <c r="AE2">
        <v>10</v>
      </c>
      <c r="AF2">
        <v>10</v>
      </c>
      <c r="AG2">
        <v>9</v>
      </c>
      <c r="AH2">
        <v>8</v>
      </c>
      <c r="AI2">
        <v>8</v>
      </c>
      <c r="AJ2">
        <v>9</v>
      </c>
      <c r="AK2">
        <v>10</v>
      </c>
      <c r="AL2">
        <v>9</v>
      </c>
      <c r="AM2">
        <v>10</v>
      </c>
      <c r="AN2">
        <v>9</v>
      </c>
      <c r="AO2">
        <v>9</v>
      </c>
      <c r="AP2">
        <v>10</v>
      </c>
      <c r="AQ2">
        <v>9</v>
      </c>
      <c r="AR2">
        <v>10</v>
      </c>
      <c r="AS2">
        <v>10</v>
      </c>
      <c r="AT2" s="1"/>
    </row>
    <row r="3" spans="1:46" x14ac:dyDescent="0.25">
      <c r="A3">
        <v>12</v>
      </c>
      <c r="B3" t="s">
        <v>67</v>
      </c>
      <c r="C3" t="s">
        <v>64</v>
      </c>
      <c r="D3" t="s">
        <v>65</v>
      </c>
      <c r="E3" s="2" t="s">
        <v>68</v>
      </c>
      <c r="F3" t="s">
        <v>45</v>
      </c>
      <c r="G3">
        <v>9</v>
      </c>
      <c r="H3">
        <v>8</v>
      </c>
      <c r="I3">
        <v>8</v>
      </c>
      <c r="J3">
        <v>5</v>
      </c>
      <c r="K3">
        <v>8</v>
      </c>
      <c r="L3">
        <v>9</v>
      </c>
      <c r="M3">
        <v>9</v>
      </c>
      <c r="N3">
        <v>8</v>
      </c>
      <c r="O3">
        <v>8</v>
      </c>
      <c r="P3">
        <v>8</v>
      </c>
      <c r="Q3">
        <v>9</v>
      </c>
      <c r="R3">
        <v>9</v>
      </c>
      <c r="S3">
        <v>5</v>
      </c>
      <c r="T3">
        <v>8</v>
      </c>
      <c r="U3">
        <v>8</v>
      </c>
      <c r="V3">
        <v>9</v>
      </c>
      <c r="W3">
        <v>9</v>
      </c>
      <c r="X3">
        <v>8</v>
      </c>
      <c r="Y3">
        <v>9</v>
      </c>
      <c r="Z3">
        <v>9</v>
      </c>
      <c r="AA3">
        <v>9</v>
      </c>
      <c r="AB3">
        <v>9</v>
      </c>
      <c r="AC3">
        <v>9</v>
      </c>
      <c r="AD3">
        <v>8</v>
      </c>
      <c r="AE3">
        <v>9</v>
      </c>
      <c r="AF3">
        <v>9</v>
      </c>
      <c r="AG3">
        <v>9</v>
      </c>
      <c r="AH3">
        <v>4</v>
      </c>
      <c r="AI3">
        <v>9</v>
      </c>
      <c r="AJ3">
        <v>9</v>
      </c>
      <c r="AK3">
        <v>9</v>
      </c>
      <c r="AL3">
        <v>8</v>
      </c>
      <c r="AM3">
        <v>9</v>
      </c>
      <c r="AN3">
        <v>8</v>
      </c>
      <c r="AO3">
        <v>9</v>
      </c>
      <c r="AP3">
        <v>8</v>
      </c>
      <c r="AQ3">
        <v>9</v>
      </c>
      <c r="AR3">
        <v>9</v>
      </c>
      <c r="AS3">
        <v>8</v>
      </c>
      <c r="AT3" s="1"/>
    </row>
    <row r="4" spans="1:46" x14ac:dyDescent="0.25">
      <c r="A4">
        <v>13</v>
      </c>
      <c r="B4" t="s">
        <v>67</v>
      </c>
      <c r="C4" t="s">
        <v>64</v>
      </c>
      <c r="D4" t="s">
        <v>65</v>
      </c>
      <c r="E4" s="2" t="s">
        <v>69</v>
      </c>
      <c r="F4" t="s">
        <v>45</v>
      </c>
      <c r="G4">
        <v>9</v>
      </c>
      <c r="H4">
        <v>10</v>
      </c>
      <c r="I4">
        <v>10</v>
      </c>
      <c r="J4">
        <v>4</v>
      </c>
      <c r="K4">
        <v>9</v>
      </c>
      <c r="L4">
        <v>9</v>
      </c>
      <c r="M4">
        <v>6</v>
      </c>
      <c r="N4">
        <v>8</v>
      </c>
      <c r="O4">
        <v>9</v>
      </c>
      <c r="P4">
        <v>10</v>
      </c>
      <c r="Q4">
        <v>9</v>
      </c>
      <c r="R4">
        <v>10</v>
      </c>
      <c r="S4">
        <v>1</v>
      </c>
      <c r="T4">
        <v>8</v>
      </c>
      <c r="U4">
        <v>9</v>
      </c>
      <c r="V4">
        <v>8</v>
      </c>
      <c r="W4">
        <v>9</v>
      </c>
      <c r="X4">
        <v>8</v>
      </c>
      <c r="Y4">
        <v>10</v>
      </c>
      <c r="Z4">
        <v>10</v>
      </c>
      <c r="AA4">
        <v>9</v>
      </c>
      <c r="AB4">
        <v>9</v>
      </c>
      <c r="AC4">
        <v>8</v>
      </c>
      <c r="AD4">
        <v>8</v>
      </c>
      <c r="AE4">
        <v>9</v>
      </c>
      <c r="AF4">
        <v>9</v>
      </c>
      <c r="AG4">
        <v>8</v>
      </c>
      <c r="AH4">
        <v>6</v>
      </c>
      <c r="AI4">
        <v>7</v>
      </c>
      <c r="AJ4">
        <v>10</v>
      </c>
      <c r="AK4">
        <v>7</v>
      </c>
      <c r="AL4">
        <v>7</v>
      </c>
      <c r="AM4">
        <v>8</v>
      </c>
      <c r="AN4">
        <v>8</v>
      </c>
      <c r="AO4">
        <v>8</v>
      </c>
      <c r="AP4">
        <v>5</v>
      </c>
      <c r="AQ4">
        <v>8</v>
      </c>
      <c r="AR4">
        <v>9</v>
      </c>
      <c r="AS4">
        <v>9</v>
      </c>
      <c r="AT4" s="1"/>
    </row>
    <row r="5" spans="1:46" x14ac:dyDescent="0.25">
      <c r="A5">
        <v>14</v>
      </c>
      <c r="B5" t="s">
        <v>67</v>
      </c>
      <c r="C5" t="s">
        <v>64</v>
      </c>
      <c r="D5" t="s">
        <v>65</v>
      </c>
      <c r="E5" s="2" t="s">
        <v>70</v>
      </c>
      <c r="F5" t="s">
        <v>45</v>
      </c>
      <c r="G5">
        <v>6</v>
      </c>
      <c r="H5">
        <v>6</v>
      </c>
      <c r="I5">
        <v>6</v>
      </c>
      <c r="J5">
        <v>5</v>
      </c>
      <c r="K5">
        <v>7</v>
      </c>
      <c r="L5">
        <v>5</v>
      </c>
      <c r="M5">
        <v>6</v>
      </c>
      <c r="N5">
        <v>9</v>
      </c>
      <c r="O5">
        <v>10</v>
      </c>
      <c r="P5">
        <v>7</v>
      </c>
      <c r="Q5">
        <v>10</v>
      </c>
      <c r="R5">
        <v>9</v>
      </c>
      <c r="S5">
        <v>1</v>
      </c>
      <c r="T5">
        <v>9</v>
      </c>
      <c r="U5">
        <v>10</v>
      </c>
      <c r="V5">
        <v>8</v>
      </c>
      <c r="W5">
        <v>8</v>
      </c>
      <c r="X5">
        <v>10</v>
      </c>
      <c r="Y5">
        <v>8</v>
      </c>
      <c r="Z5">
        <v>8</v>
      </c>
      <c r="AA5">
        <v>8</v>
      </c>
      <c r="AB5">
        <v>9</v>
      </c>
      <c r="AC5">
        <v>7</v>
      </c>
      <c r="AD5">
        <v>9</v>
      </c>
      <c r="AE5">
        <v>8</v>
      </c>
      <c r="AF5">
        <v>9</v>
      </c>
      <c r="AG5">
        <v>9</v>
      </c>
      <c r="AH5">
        <v>1</v>
      </c>
      <c r="AI5">
        <v>8</v>
      </c>
      <c r="AJ5">
        <v>10</v>
      </c>
      <c r="AK5">
        <v>6</v>
      </c>
      <c r="AL5">
        <v>7</v>
      </c>
      <c r="AM5">
        <v>7</v>
      </c>
      <c r="AN5">
        <v>7</v>
      </c>
      <c r="AO5">
        <v>10</v>
      </c>
      <c r="AP5">
        <v>7</v>
      </c>
      <c r="AQ5">
        <v>7</v>
      </c>
      <c r="AR5">
        <v>9</v>
      </c>
      <c r="AS5">
        <v>9</v>
      </c>
      <c r="AT5" s="1" t="s">
        <v>71</v>
      </c>
    </row>
    <row r="6" spans="1:46" x14ac:dyDescent="0.25">
      <c r="A6">
        <v>15</v>
      </c>
      <c r="B6" t="s">
        <v>72</v>
      </c>
      <c r="C6" t="s">
        <v>64</v>
      </c>
      <c r="D6" t="s">
        <v>65</v>
      </c>
      <c r="E6" s="2" t="s">
        <v>73</v>
      </c>
      <c r="F6" t="s">
        <v>45</v>
      </c>
      <c r="G6">
        <v>7</v>
      </c>
      <c r="H6">
        <v>5</v>
      </c>
      <c r="I6">
        <v>8</v>
      </c>
      <c r="J6">
        <v>3</v>
      </c>
      <c r="K6">
        <v>8</v>
      </c>
      <c r="L6">
        <v>8</v>
      </c>
      <c r="M6">
        <v>8</v>
      </c>
      <c r="N6">
        <v>8</v>
      </c>
      <c r="O6">
        <v>8</v>
      </c>
      <c r="P6">
        <v>10</v>
      </c>
      <c r="Q6">
        <v>9</v>
      </c>
      <c r="R6">
        <v>10</v>
      </c>
      <c r="S6">
        <v>2</v>
      </c>
      <c r="T6">
        <v>10</v>
      </c>
      <c r="U6">
        <v>9</v>
      </c>
      <c r="V6">
        <v>8</v>
      </c>
      <c r="W6">
        <v>10</v>
      </c>
      <c r="X6">
        <v>9</v>
      </c>
      <c r="Y6">
        <v>10</v>
      </c>
      <c r="Z6">
        <v>7</v>
      </c>
      <c r="AA6">
        <v>6</v>
      </c>
      <c r="AB6">
        <v>10</v>
      </c>
      <c r="AC6">
        <v>5</v>
      </c>
      <c r="AD6">
        <v>10</v>
      </c>
      <c r="AE6">
        <v>9</v>
      </c>
      <c r="AF6">
        <v>10</v>
      </c>
      <c r="AG6">
        <v>10</v>
      </c>
      <c r="AH6">
        <v>9</v>
      </c>
      <c r="AI6">
        <v>10</v>
      </c>
      <c r="AJ6">
        <v>10</v>
      </c>
      <c r="AK6">
        <v>5</v>
      </c>
      <c r="AL6">
        <v>10</v>
      </c>
      <c r="AM6">
        <v>10</v>
      </c>
      <c r="AN6">
        <v>5</v>
      </c>
      <c r="AO6">
        <v>10</v>
      </c>
      <c r="AP6">
        <v>10</v>
      </c>
      <c r="AQ6">
        <v>10</v>
      </c>
      <c r="AR6">
        <v>10</v>
      </c>
      <c r="AS6">
        <v>10</v>
      </c>
      <c r="AT6" s="1"/>
    </row>
    <row r="7" spans="1:46" x14ac:dyDescent="0.25">
      <c r="A7">
        <v>16</v>
      </c>
      <c r="B7" t="s">
        <v>74</v>
      </c>
      <c r="C7" t="s">
        <v>64</v>
      </c>
      <c r="D7" t="s">
        <v>65</v>
      </c>
      <c r="E7" s="2" t="s">
        <v>75</v>
      </c>
      <c r="F7" t="s">
        <v>45</v>
      </c>
      <c r="G7">
        <v>5</v>
      </c>
      <c r="H7">
        <v>6</v>
      </c>
      <c r="I7">
        <v>10</v>
      </c>
      <c r="J7">
        <v>8</v>
      </c>
      <c r="K7">
        <v>4</v>
      </c>
      <c r="L7">
        <v>8</v>
      </c>
      <c r="M7">
        <v>9</v>
      </c>
      <c r="N7">
        <v>3</v>
      </c>
      <c r="O7">
        <v>8</v>
      </c>
      <c r="P7">
        <v>7</v>
      </c>
      <c r="Q7">
        <v>8</v>
      </c>
      <c r="R7">
        <v>10</v>
      </c>
      <c r="S7">
        <v>1</v>
      </c>
      <c r="T7">
        <v>4</v>
      </c>
      <c r="U7">
        <v>8</v>
      </c>
      <c r="V7">
        <v>9</v>
      </c>
      <c r="W7">
        <v>8</v>
      </c>
      <c r="X7">
        <v>5</v>
      </c>
      <c r="Y7">
        <v>9</v>
      </c>
      <c r="Z7">
        <v>8</v>
      </c>
      <c r="AA7">
        <v>9</v>
      </c>
      <c r="AB7">
        <v>10</v>
      </c>
      <c r="AC7">
        <v>7</v>
      </c>
      <c r="AD7">
        <v>8</v>
      </c>
      <c r="AE7">
        <v>7</v>
      </c>
      <c r="AF7">
        <v>9</v>
      </c>
      <c r="AG7">
        <v>8</v>
      </c>
      <c r="AH7">
        <v>5</v>
      </c>
      <c r="AI7">
        <v>9</v>
      </c>
      <c r="AJ7">
        <v>10</v>
      </c>
      <c r="AK7">
        <v>5</v>
      </c>
      <c r="AL7">
        <v>4</v>
      </c>
      <c r="AM7">
        <v>5</v>
      </c>
      <c r="AN7">
        <v>3</v>
      </c>
      <c r="AO7">
        <v>5</v>
      </c>
      <c r="AP7">
        <v>5</v>
      </c>
      <c r="AQ7">
        <v>4</v>
      </c>
      <c r="AR7">
        <v>10</v>
      </c>
      <c r="AS7">
        <v>6</v>
      </c>
      <c r="AT7" s="1"/>
    </row>
    <row r="8" spans="1:46" x14ac:dyDescent="0.25">
      <c r="A8">
        <v>17</v>
      </c>
      <c r="B8" t="s">
        <v>108</v>
      </c>
      <c r="C8" t="s">
        <v>64</v>
      </c>
      <c r="D8" t="s">
        <v>65</v>
      </c>
      <c r="E8" s="2" t="s">
        <v>69</v>
      </c>
      <c r="F8" t="s">
        <v>45</v>
      </c>
      <c r="G8">
        <v>8</v>
      </c>
      <c r="H8">
        <v>6</v>
      </c>
      <c r="I8">
        <v>4</v>
      </c>
      <c r="J8">
        <v>7</v>
      </c>
      <c r="K8">
        <v>10</v>
      </c>
      <c r="L8">
        <v>9</v>
      </c>
      <c r="M8">
        <v>7</v>
      </c>
      <c r="N8">
        <v>3</v>
      </c>
      <c r="O8">
        <v>8</v>
      </c>
      <c r="P8">
        <v>7</v>
      </c>
      <c r="Q8">
        <v>9</v>
      </c>
      <c r="R8">
        <v>10</v>
      </c>
      <c r="S8">
        <v>2</v>
      </c>
      <c r="T8">
        <v>8</v>
      </c>
      <c r="U8">
        <v>10</v>
      </c>
      <c r="V8">
        <v>9</v>
      </c>
      <c r="W8">
        <v>8</v>
      </c>
      <c r="X8">
        <v>8</v>
      </c>
      <c r="Y8">
        <v>9</v>
      </c>
      <c r="Z8">
        <v>10</v>
      </c>
      <c r="AA8">
        <v>9</v>
      </c>
      <c r="AB8">
        <v>8</v>
      </c>
      <c r="AC8">
        <v>9</v>
      </c>
      <c r="AD8">
        <v>9</v>
      </c>
      <c r="AE8">
        <v>7</v>
      </c>
      <c r="AF8">
        <v>10</v>
      </c>
      <c r="AG8">
        <v>8</v>
      </c>
      <c r="AH8">
        <v>2</v>
      </c>
      <c r="AI8">
        <v>10</v>
      </c>
      <c r="AJ8">
        <v>9</v>
      </c>
      <c r="AK8">
        <v>9</v>
      </c>
      <c r="AL8">
        <v>2</v>
      </c>
      <c r="AM8">
        <v>7</v>
      </c>
      <c r="AN8">
        <v>9</v>
      </c>
      <c r="AO8">
        <v>8</v>
      </c>
      <c r="AP8">
        <v>8</v>
      </c>
      <c r="AQ8">
        <v>9</v>
      </c>
      <c r="AR8">
        <v>8</v>
      </c>
      <c r="AS8">
        <v>10</v>
      </c>
      <c r="AT8" s="1"/>
    </row>
    <row r="9" spans="1:46" x14ac:dyDescent="0.25">
      <c r="A9">
        <v>18</v>
      </c>
      <c r="B9" t="s">
        <v>76</v>
      </c>
      <c r="C9" t="s">
        <v>64</v>
      </c>
      <c r="D9" t="s">
        <v>65</v>
      </c>
      <c r="E9" s="2" t="s">
        <v>77</v>
      </c>
      <c r="F9" t="s">
        <v>45</v>
      </c>
      <c r="G9">
        <v>7</v>
      </c>
      <c r="H9">
        <v>6</v>
      </c>
      <c r="I9">
        <v>6</v>
      </c>
      <c r="J9">
        <v>7</v>
      </c>
      <c r="K9">
        <v>5</v>
      </c>
      <c r="L9">
        <v>8</v>
      </c>
      <c r="M9">
        <v>4</v>
      </c>
      <c r="N9">
        <v>8</v>
      </c>
      <c r="O9">
        <v>8</v>
      </c>
      <c r="P9">
        <v>9</v>
      </c>
      <c r="Q9">
        <v>9</v>
      </c>
      <c r="R9">
        <v>9</v>
      </c>
      <c r="S9">
        <v>3</v>
      </c>
      <c r="T9">
        <v>6</v>
      </c>
      <c r="U9">
        <v>8</v>
      </c>
      <c r="V9">
        <v>9</v>
      </c>
      <c r="W9">
        <v>9</v>
      </c>
      <c r="X9">
        <v>6</v>
      </c>
      <c r="Y9">
        <v>9</v>
      </c>
      <c r="Z9">
        <v>9</v>
      </c>
      <c r="AA9">
        <v>10</v>
      </c>
      <c r="AB9">
        <v>10</v>
      </c>
      <c r="AC9">
        <v>9</v>
      </c>
      <c r="AD9">
        <v>9</v>
      </c>
      <c r="AE9">
        <v>9</v>
      </c>
      <c r="AF9">
        <v>9</v>
      </c>
      <c r="AG9">
        <v>9</v>
      </c>
      <c r="AH9">
        <v>6</v>
      </c>
      <c r="AI9">
        <v>8</v>
      </c>
      <c r="AJ9">
        <v>9</v>
      </c>
      <c r="AK9">
        <v>4</v>
      </c>
      <c r="AL9">
        <v>3</v>
      </c>
      <c r="AM9">
        <v>7</v>
      </c>
      <c r="AN9">
        <v>8</v>
      </c>
      <c r="AO9">
        <v>9</v>
      </c>
      <c r="AP9">
        <v>8</v>
      </c>
      <c r="AQ9">
        <v>7</v>
      </c>
      <c r="AR9">
        <v>9</v>
      </c>
      <c r="AS9">
        <v>7</v>
      </c>
      <c r="AT9" s="1"/>
    </row>
    <row r="10" spans="1:46" x14ac:dyDescent="0.25">
      <c r="A10">
        <v>39</v>
      </c>
      <c r="B10" t="s">
        <v>96</v>
      </c>
      <c r="C10" t="s">
        <v>64</v>
      </c>
      <c r="D10" t="s">
        <v>97</v>
      </c>
      <c r="E10" s="2" t="s">
        <v>98</v>
      </c>
      <c r="F10" t="s">
        <v>45</v>
      </c>
      <c r="G10">
        <v>10</v>
      </c>
      <c r="H10">
        <v>10</v>
      </c>
      <c r="I10">
        <v>10</v>
      </c>
      <c r="J10">
        <v>10</v>
      </c>
      <c r="K10">
        <v>10</v>
      </c>
      <c r="L10">
        <v>9</v>
      </c>
      <c r="M10">
        <v>9</v>
      </c>
      <c r="N10">
        <v>10</v>
      </c>
      <c r="O10">
        <v>4</v>
      </c>
      <c r="P10">
        <v>5</v>
      </c>
      <c r="Q10">
        <v>10</v>
      </c>
      <c r="R10">
        <v>5</v>
      </c>
      <c r="S10">
        <v>1</v>
      </c>
      <c r="T10">
        <v>4</v>
      </c>
      <c r="U10">
        <v>10</v>
      </c>
      <c r="V10">
        <v>10</v>
      </c>
      <c r="W10">
        <v>10</v>
      </c>
      <c r="X10">
        <v>10</v>
      </c>
      <c r="Y10">
        <v>9</v>
      </c>
      <c r="Z10">
        <v>10</v>
      </c>
      <c r="AA10">
        <v>10</v>
      </c>
      <c r="AB10">
        <v>10</v>
      </c>
      <c r="AC10">
        <v>10</v>
      </c>
      <c r="AD10">
        <v>10</v>
      </c>
      <c r="AE10">
        <v>9</v>
      </c>
      <c r="AF10">
        <v>10</v>
      </c>
      <c r="AG10">
        <v>10</v>
      </c>
      <c r="AH10">
        <v>10</v>
      </c>
      <c r="AI10">
        <v>10</v>
      </c>
      <c r="AJ10">
        <v>10</v>
      </c>
      <c r="AK10">
        <v>3</v>
      </c>
      <c r="AL10">
        <v>4</v>
      </c>
      <c r="AM10">
        <v>5</v>
      </c>
      <c r="AN10">
        <v>10</v>
      </c>
      <c r="AO10">
        <v>10</v>
      </c>
      <c r="AP10">
        <v>10</v>
      </c>
      <c r="AQ10">
        <v>10</v>
      </c>
      <c r="AR10">
        <v>10</v>
      </c>
      <c r="AS10">
        <v>6</v>
      </c>
      <c r="AT10" s="1" t="s">
        <v>99</v>
      </c>
    </row>
    <row r="11" spans="1:46" ht="45" x14ac:dyDescent="0.25">
      <c r="A11">
        <v>40</v>
      </c>
      <c r="B11" t="s">
        <v>96</v>
      </c>
      <c r="C11" t="s">
        <v>64</v>
      </c>
      <c r="D11" t="s">
        <v>97</v>
      </c>
      <c r="E11" s="2" t="s">
        <v>98</v>
      </c>
      <c r="F11" t="s">
        <v>45</v>
      </c>
      <c r="G11">
        <v>9</v>
      </c>
      <c r="H11">
        <v>10</v>
      </c>
      <c r="I11">
        <v>5</v>
      </c>
      <c r="J11">
        <v>5</v>
      </c>
      <c r="K11">
        <v>9</v>
      </c>
      <c r="L11">
        <v>7</v>
      </c>
      <c r="M11">
        <v>5</v>
      </c>
      <c r="N11">
        <v>10</v>
      </c>
      <c r="O11">
        <v>10</v>
      </c>
      <c r="P11">
        <v>10</v>
      </c>
      <c r="Q11">
        <v>10</v>
      </c>
      <c r="R11">
        <v>9</v>
      </c>
      <c r="S11">
        <v>1</v>
      </c>
      <c r="T11">
        <v>5</v>
      </c>
      <c r="U11">
        <v>9</v>
      </c>
      <c r="V11">
        <v>10</v>
      </c>
      <c r="W11">
        <v>10</v>
      </c>
      <c r="X11">
        <v>10</v>
      </c>
      <c r="Y11">
        <v>10</v>
      </c>
      <c r="Z11">
        <v>10</v>
      </c>
      <c r="AA11">
        <v>10</v>
      </c>
      <c r="AB11">
        <v>10</v>
      </c>
      <c r="AC11">
        <v>10</v>
      </c>
      <c r="AD11">
        <v>10</v>
      </c>
      <c r="AE11">
        <v>10</v>
      </c>
      <c r="AF11">
        <v>10</v>
      </c>
      <c r="AG11">
        <v>10</v>
      </c>
      <c r="AH11">
        <v>10</v>
      </c>
      <c r="AI11">
        <v>10</v>
      </c>
      <c r="AJ11">
        <v>10</v>
      </c>
      <c r="AK11">
        <v>5</v>
      </c>
      <c r="AL11">
        <v>9</v>
      </c>
      <c r="AM11">
        <v>5</v>
      </c>
      <c r="AN11">
        <v>9</v>
      </c>
      <c r="AO11">
        <v>5</v>
      </c>
      <c r="AP11">
        <v>9</v>
      </c>
      <c r="AQ11">
        <v>9</v>
      </c>
      <c r="AR11">
        <v>10</v>
      </c>
      <c r="AS11">
        <v>9</v>
      </c>
      <c r="AT11" s="1" t="s">
        <v>100</v>
      </c>
    </row>
    <row r="12" spans="1:46" x14ac:dyDescent="0.25">
      <c r="A12">
        <v>6</v>
      </c>
      <c r="B12" t="s">
        <v>49</v>
      </c>
      <c r="C12" t="s">
        <v>42</v>
      </c>
      <c r="D12" t="s">
        <v>51</v>
      </c>
      <c r="E12" s="2" t="s">
        <v>52</v>
      </c>
      <c r="F12" t="s">
        <v>45</v>
      </c>
      <c r="G12">
        <v>9</v>
      </c>
      <c r="H12">
        <v>8</v>
      </c>
      <c r="I12">
        <v>9</v>
      </c>
      <c r="J12">
        <v>10</v>
      </c>
      <c r="K12">
        <v>8</v>
      </c>
      <c r="L12">
        <v>10</v>
      </c>
      <c r="M12">
        <v>7</v>
      </c>
      <c r="N12">
        <v>9</v>
      </c>
      <c r="O12">
        <v>8</v>
      </c>
      <c r="P12">
        <v>10</v>
      </c>
      <c r="Q12">
        <v>4</v>
      </c>
      <c r="R12">
        <v>9</v>
      </c>
      <c r="S12">
        <v>8</v>
      </c>
      <c r="T12">
        <v>10</v>
      </c>
      <c r="U12">
        <v>8</v>
      </c>
      <c r="V12">
        <v>9</v>
      </c>
      <c r="W12">
        <v>10</v>
      </c>
      <c r="X12">
        <v>8</v>
      </c>
      <c r="Y12">
        <v>10</v>
      </c>
      <c r="Z12">
        <v>7</v>
      </c>
      <c r="AA12">
        <v>8</v>
      </c>
      <c r="AB12">
        <v>10</v>
      </c>
      <c r="AC12">
        <v>5</v>
      </c>
      <c r="AD12">
        <v>9</v>
      </c>
      <c r="AE12">
        <v>10</v>
      </c>
      <c r="AF12">
        <v>9</v>
      </c>
      <c r="AG12">
        <v>7</v>
      </c>
      <c r="AH12">
        <v>8</v>
      </c>
      <c r="AI12">
        <v>7</v>
      </c>
      <c r="AJ12">
        <v>10</v>
      </c>
      <c r="AK12">
        <v>9</v>
      </c>
      <c r="AL12">
        <v>10</v>
      </c>
      <c r="AM12">
        <v>8</v>
      </c>
      <c r="AN12">
        <v>7</v>
      </c>
      <c r="AO12">
        <v>9</v>
      </c>
      <c r="AP12">
        <v>8</v>
      </c>
      <c r="AQ12">
        <v>9</v>
      </c>
      <c r="AR12">
        <v>10</v>
      </c>
      <c r="AS12">
        <v>10</v>
      </c>
      <c r="AT12" s="1"/>
    </row>
    <row r="13" spans="1:46" x14ac:dyDescent="0.25">
      <c r="A13">
        <v>8</v>
      </c>
      <c r="B13" t="s">
        <v>49</v>
      </c>
      <c r="C13" t="s">
        <v>42</v>
      </c>
      <c r="D13" t="s">
        <v>51</v>
      </c>
      <c r="E13" s="2" t="s">
        <v>52</v>
      </c>
      <c r="F13" t="s">
        <v>45</v>
      </c>
      <c r="G13">
        <v>7</v>
      </c>
      <c r="H13">
        <v>9</v>
      </c>
      <c r="I13">
        <v>6</v>
      </c>
      <c r="J13">
        <v>10</v>
      </c>
      <c r="K13">
        <v>10</v>
      </c>
      <c r="L13">
        <v>9</v>
      </c>
      <c r="M13">
        <v>7</v>
      </c>
      <c r="N13">
        <v>6</v>
      </c>
      <c r="O13">
        <v>7</v>
      </c>
      <c r="P13">
        <v>10</v>
      </c>
      <c r="Q13">
        <v>4</v>
      </c>
      <c r="R13">
        <v>10</v>
      </c>
      <c r="S13">
        <v>9</v>
      </c>
      <c r="T13">
        <v>7</v>
      </c>
      <c r="U13">
        <v>7</v>
      </c>
      <c r="V13">
        <v>8</v>
      </c>
      <c r="W13">
        <v>10</v>
      </c>
      <c r="X13">
        <v>10</v>
      </c>
      <c r="Y13">
        <v>10</v>
      </c>
      <c r="Z13">
        <v>9</v>
      </c>
      <c r="AA13">
        <v>10</v>
      </c>
      <c r="AB13">
        <v>10</v>
      </c>
      <c r="AC13">
        <v>9</v>
      </c>
      <c r="AD13">
        <v>10</v>
      </c>
      <c r="AE13">
        <v>10</v>
      </c>
      <c r="AF13">
        <v>9</v>
      </c>
      <c r="AG13">
        <v>10</v>
      </c>
      <c r="AH13">
        <v>9</v>
      </c>
      <c r="AI13">
        <v>10</v>
      </c>
      <c r="AJ13">
        <v>10</v>
      </c>
      <c r="AK13">
        <v>8</v>
      </c>
      <c r="AL13">
        <v>10</v>
      </c>
      <c r="AM13">
        <v>10</v>
      </c>
      <c r="AN13">
        <v>9</v>
      </c>
      <c r="AO13">
        <v>9</v>
      </c>
      <c r="AP13">
        <v>10</v>
      </c>
      <c r="AQ13">
        <v>9</v>
      </c>
      <c r="AR13">
        <v>10</v>
      </c>
      <c r="AS13">
        <v>9</v>
      </c>
      <c r="AT13" s="1" t="s">
        <v>59</v>
      </c>
    </row>
    <row r="14" spans="1:46" x14ac:dyDescent="0.25">
      <c r="A14">
        <v>7</v>
      </c>
      <c r="B14" t="s">
        <v>58</v>
      </c>
      <c r="C14" t="s">
        <v>57</v>
      </c>
      <c r="D14" t="s">
        <v>43</v>
      </c>
      <c r="E14" s="2" t="s">
        <v>52</v>
      </c>
      <c r="F14" t="s">
        <v>45</v>
      </c>
      <c r="G14">
        <v>7</v>
      </c>
      <c r="H14">
        <v>8</v>
      </c>
      <c r="I14">
        <v>10</v>
      </c>
      <c r="J14">
        <v>7</v>
      </c>
      <c r="K14">
        <v>8</v>
      </c>
      <c r="L14">
        <v>9</v>
      </c>
      <c r="M14">
        <v>10</v>
      </c>
      <c r="N14">
        <v>7</v>
      </c>
      <c r="O14">
        <v>10</v>
      </c>
      <c r="P14">
        <v>10</v>
      </c>
      <c r="Q14">
        <v>5</v>
      </c>
      <c r="R14">
        <v>10</v>
      </c>
      <c r="S14">
        <v>9</v>
      </c>
      <c r="T14">
        <v>9</v>
      </c>
      <c r="U14">
        <v>10</v>
      </c>
      <c r="V14">
        <v>10</v>
      </c>
      <c r="W14">
        <v>10</v>
      </c>
      <c r="X14">
        <v>7</v>
      </c>
      <c r="Y14">
        <v>9</v>
      </c>
      <c r="Z14">
        <v>9</v>
      </c>
      <c r="AA14">
        <v>10</v>
      </c>
      <c r="AB14">
        <v>10</v>
      </c>
      <c r="AC14">
        <v>8</v>
      </c>
      <c r="AD14">
        <v>7</v>
      </c>
      <c r="AE14">
        <v>8</v>
      </c>
      <c r="AF14">
        <v>9</v>
      </c>
      <c r="AG14">
        <v>9</v>
      </c>
      <c r="AH14">
        <v>10</v>
      </c>
      <c r="AI14">
        <v>7</v>
      </c>
      <c r="AJ14">
        <v>8</v>
      </c>
      <c r="AK14">
        <v>10</v>
      </c>
      <c r="AL14">
        <v>10</v>
      </c>
      <c r="AM14">
        <v>7</v>
      </c>
      <c r="AN14">
        <v>9</v>
      </c>
      <c r="AO14">
        <v>9</v>
      </c>
      <c r="AP14">
        <v>8</v>
      </c>
      <c r="AQ14">
        <v>10</v>
      </c>
      <c r="AR14">
        <v>9</v>
      </c>
      <c r="AS14">
        <v>9</v>
      </c>
      <c r="AT14" s="1"/>
    </row>
    <row r="15" spans="1:46" x14ac:dyDescent="0.25">
      <c r="A15">
        <v>1</v>
      </c>
      <c r="B15" t="s">
        <v>41</v>
      </c>
      <c r="C15" t="s">
        <v>42</v>
      </c>
      <c r="D15" t="s">
        <v>43</v>
      </c>
      <c r="E15" s="2" t="s">
        <v>44</v>
      </c>
      <c r="F15" t="s">
        <v>45</v>
      </c>
      <c r="G15">
        <v>8</v>
      </c>
      <c r="H15">
        <v>6</v>
      </c>
      <c r="I15">
        <v>9</v>
      </c>
      <c r="J15">
        <v>10</v>
      </c>
      <c r="K15">
        <v>7</v>
      </c>
      <c r="L15">
        <v>10</v>
      </c>
      <c r="M15">
        <v>10</v>
      </c>
      <c r="N15">
        <v>10</v>
      </c>
      <c r="O15">
        <v>10</v>
      </c>
      <c r="P15">
        <v>9</v>
      </c>
      <c r="Q15">
        <v>10</v>
      </c>
      <c r="R15">
        <v>10</v>
      </c>
      <c r="S15">
        <v>5</v>
      </c>
      <c r="T15">
        <v>8</v>
      </c>
      <c r="U15">
        <v>7</v>
      </c>
      <c r="V15">
        <v>7</v>
      </c>
      <c r="W15">
        <v>8</v>
      </c>
      <c r="X15">
        <v>10</v>
      </c>
      <c r="Y15">
        <v>9</v>
      </c>
      <c r="Z15">
        <v>9</v>
      </c>
      <c r="AA15">
        <v>10</v>
      </c>
      <c r="AB15">
        <v>7</v>
      </c>
      <c r="AC15">
        <v>10</v>
      </c>
      <c r="AD15">
        <v>10</v>
      </c>
      <c r="AE15">
        <v>7</v>
      </c>
      <c r="AF15">
        <v>10</v>
      </c>
      <c r="AG15">
        <v>10</v>
      </c>
      <c r="AH15">
        <v>7</v>
      </c>
      <c r="AI15">
        <v>10</v>
      </c>
      <c r="AJ15">
        <v>9</v>
      </c>
      <c r="AK15">
        <v>3</v>
      </c>
      <c r="AL15">
        <v>9</v>
      </c>
      <c r="AM15">
        <v>8</v>
      </c>
      <c r="AN15">
        <v>8</v>
      </c>
      <c r="AO15">
        <v>7</v>
      </c>
      <c r="AP15">
        <v>7</v>
      </c>
      <c r="AQ15">
        <v>6</v>
      </c>
      <c r="AR15">
        <v>9</v>
      </c>
      <c r="AS15">
        <v>7</v>
      </c>
      <c r="AT15" s="1"/>
    </row>
    <row r="16" spans="1:46" ht="120" x14ac:dyDescent="0.25">
      <c r="A16">
        <v>2</v>
      </c>
      <c r="B16" t="s">
        <v>46</v>
      </c>
      <c r="C16" t="s">
        <v>42</v>
      </c>
      <c r="D16" t="s">
        <v>47</v>
      </c>
      <c r="E16" s="2" t="s">
        <v>44</v>
      </c>
      <c r="F16" t="s">
        <v>45</v>
      </c>
      <c r="G16">
        <v>10</v>
      </c>
      <c r="H16">
        <v>7</v>
      </c>
      <c r="I16">
        <v>10</v>
      </c>
      <c r="J16">
        <v>8</v>
      </c>
      <c r="K16">
        <v>4</v>
      </c>
      <c r="L16">
        <v>10</v>
      </c>
      <c r="M16">
        <v>10</v>
      </c>
      <c r="N16">
        <v>10</v>
      </c>
      <c r="O16">
        <v>10</v>
      </c>
      <c r="P16">
        <v>10</v>
      </c>
      <c r="Q16">
        <v>10</v>
      </c>
      <c r="R16">
        <v>10</v>
      </c>
      <c r="S16">
        <v>6</v>
      </c>
      <c r="T16">
        <v>10</v>
      </c>
      <c r="U16">
        <v>7</v>
      </c>
      <c r="V16">
        <v>6</v>
      </c>
      <c r="W16">
        <v>9</v>
      </c>
      <c r="X16">
        <v>7</v>
      </c>
      <c r="Y16">
        <v>9</v>
      </c>
      <c r="Z16">
        <v>8</v>
      </c>
      <c r="AA16">
        <v>8</v>
      </c>
      <c r="AB16">
        <v>5</v>
      </c>
      <c r="AC16">
        <v>10</v>
      </c>
      <c r="AD16">
        <v>10</v>
      </c>
      <c r="AE16">
        <v>8</v>
      </c>
      <c r="AF16">
        <v>10</v>
      </c>
      <c r="AG16">
        <v>10</v>
      </c>
      <c r="AH16">
        <v>9</v>
      </c>
      <c r="AI16">
        <v>10</v>
      </c>
      <c r="AJ16">
        <v>9</v>
      </c>
      <c r="AK16">
        <v>3</v>
      </c>
      <c r="AL16">
        <v>10</v>
      </c>
      <c r="AM16">
        <v>10</v>
      </c>
      <c r="AN16">
        <v>10</v>
      </c>
      <c r="AO16">
        <v>4</v>
      </c>
      <c r="AP16">
        <v>6</v>
      </c>
      <c r="AQ16">
        <v>5</v>
      </c>
      <c r="AR16">
        <v>10</v>
      </c>
      <c r="AS16">
        <v>10</v>
      </c>
      <c r="AT16" s="1" t="s">
        <v>48</v>
      </c>
    </row>
    <row r="17" spans="1:46" x14ac:dyDescent="0.25">
      <c r="A17">
        <v>5</v>
      </c>
      <c r="B17" t="s">
        <v>49</v>
      </c>
      <c r="C17" t="s">
        <v>57</v>
      </c>
      <c r="D17" t="s">
        <v>51</v>
      </c>
      <c r="E17" s="2" t="s">
        <v>52</v>
      </c>
      <c r="F17" t="s">
        <v>45</v>
      </c>
      <c r="G17">
        <v>6</v>
      </c>
      <c r="H17">
        <v>5</v>
      </c>
      <c r="I17">
        <v>5</v>
      </c>
      <c r="J17">
        <v>6</v>
      </c>
      <c r="K17">
        <v>8</v>
      </c>
      <c r="L17">
        <v>6</v>
      </c>
      <c r="M17">
        <v>5</v>
      </c>
      <c r="N17">
        <v>4</v>
      </c>
      <c r="O17">
        <v>5</v>
      </c>
      <c r="P17">
        <v>7</v>
      </c>
      <c r="Q17">
        <v>5</v>
      </c>
      <c r="R17">
        <v>9</v>
      </c>
      <c r="S17">
        <v>9</v>
      </c>
      <c r="T17">
        <v>7</v>
      </c>
      <c r="U17">
        <v>7</v>
      </c>
      <c r="V17">
        <v>6</v>
      </c>
      <c r="W17">
        <v>8</v>
      </c>
      <c r="X17">
        <v>7</v>
      </c>
      <c r="Y17">
        <v>6</v>
      </c>
      <c r="Z17">
        <v>6</v>
      </c>
      <c r="AA17">
        <v>7</v>
      </c>
      <c r="AB17">
        <v>7</v>
      </c>
      <c r="AC17">
        <v>5</v>
      </c>
      <c r="AD17">
        <v>7</v>
      </c>
      <c r="AE17">
        <v>6</v>
      </c>
      <c r="AF17">
        <v>9</v>
      </c>
      <c r="AG17">
        <v>9</v>
      </c>
      <c r="AH17">
        <v>8</v>
      </c>
      <c r="AI17">
        <v>5</v>
      </c>
      <c r="AJ17">
        <v>7</v>
      </c>
      <c r="AK17">
        <v>7</v>
      </c>
      <c r="AL17">
        <v>10</v>
      </c>
      <c r="AM17">
        <v>7</v>
      </c>
      <c r="AN17">
        <v>10</v>
      </c>
      <c r="AO17">
        <v>10</v>
      </c>
      <c r="AP17">
        <v>8</v>
      </c>
      <c r="AQ17">
        <v>10</v>
      </c>
      <c r="AR17">
        <v>10</v>
      </c>
      <c r="AS17">
        <v>9</v>
      </c>
      <c r="AT17" s="1"/>
    </row>
    <row r="18" spans="1:46" x14ac:dyDescent="0.25">
      <c r="A18">
        <v>9</v>
      </c>
      <c r="B18" t="s">
        <v>49</v>
      </c>
      <c r="C18" t="s">
        <v>57</v>
      </c>
      <c r="D18" t="s">
        <v>51</v>
      </c>
      <c r="E18" s="2" t="s">
        <v>44</v>
      </c>
      <c r="F18" t="s">
        <v>45</v>
      </c>
      <c r="G18">
        <v>7</v>
      </c>
      <c r="H18">
        <v>9</v>
      </c>
      <c r="I18">
        <v>8</v>
      </c>
      <c r="J18">
        <v>10</v>
      </c>
      <c r="K18">
        <v>8</v>
      </c>
      <c r="L18">
        <v>9</v>
      </c>
      <c r="M18">
        <v>7</v>
      </c>
      <c r="N18">
        <v>4</v>
      </c>
      <c r="O18">
        <v>9</v>
      </c>
      <c r="P18">
        <v>8</v>
      </c>
      <c r="Q18">
        <v>5</v>
      </c>
      <c r="R18">
        <v>9</v>
      </c>
      <c r="S18">
        <v>9</v>
      </c>
      <c r="T18">
        <v>8</v>
      </c>
      <c r="U18">
        <v>7</v>
      </c>
      <c r="V18">
        <v>7</v>
      </c>
      <c r="W18">
        <v>8</v>
      </c>
      <c r="X18">
        <v>9</v>
      </c>
      <c r="Y18">
        <v>7</v>
      </c>
      <c r="Z18">
        <v>8</v>
      </c>
      <c r="AA18">
        <v>9</v>
      </c>
      <c r="AB18">
        <v>7</v>
      </c>
      <c r="AC18">
        <v>6</v>
      </c>
      <c r="AD18">
        <v>7</v>
      </c>
      <c r="AE18">
        <v>9</v>
      </c>
      <c r="AF18">
        <v>6</v>
      </c>
      <c r="AG18">
        <v>6</v>
      </c>
      <c r="AH18">
        <v>9</v>
      </c>
      <c r="AI18">
        <v>7</v>
      </c>
      <c r="AJ18">
        <v>10</v>
      </c>
      <c r="AK18">
        <v>7</v>
      </c>
      <c r="AL18">
        <v>9</v>
      </c>
      <c r="AM18">
        <v>8</v>
      </c>
      <c r="AN18">
        <v>9</v>
      </c>
      <c r="AO18">
        <v>3</v>
      </c>
      <c r="AP18">
        <v>8</v>
      </c>
      <c r="AQ18">
        <v>7</v>
      </c>
      <c r="AR18">
        <v>7</v>
      </c>
      <c r="AS18">
        <v>8</v>
      </c>
      <c r="AT18" s="1"/>
    </row>
    <row r="19" spans="1:46" x14ac:dyDescent="0.25">
      <c r="A19">
        <v>10</v>
      </c>
      <c r="B19" t="s">
        <v>60</v>
      </c>
      <c r="C19" t="s">
        <v>42</v>
      </c>
      <c r="D19" t="s">
        <v>61</v>
      </c>
      <c r="E19" s="2" t="s">
        <v>44</v>
      </c>
      <c r="F19" t="s">
        <v>45</v>
      </c>
      <c r="G19">
        <v>8</v>
      </c>
      <c r="H19">
        <v>6</v>
      </c>
      <c r="I19">
        <v>6</v>
      </c>
      <c r="J19">
        <v>6</v>
      </c>
      <c r="K19">
        <v>7</v>
      </c>
      <c r="L19">
        <v>8</v>
      </c>
      <c r="M19">
        <v>7</v>
      </c>
      <c r="N19">
        <v>7</v>
      </c>
      <c r="O19">
        <v>8</v>
      </c>
      <c r="P19">
        <v>8</v>
      </c>
      <c r="Q19">
        <v>8</v>
      </c>
      <c r="R19">
        <v>9</v>
      </c>
      <c r="S19">
        <v>8</v>
      </c>
      <c r="T19">
        <v>8</v>
      </c>
      <c r="U19">
        <v>8</v>
      </c>
      <c r="V19">
        <v>8</v>
      </c>
      <c r="W19">
        <v>9</v>
      </c>
      <c r="X19">
        <v>8</v>
      </c>
      <c r="Y19">
        <v>7</v>
      </c>
      <c r="Z19">
        <v>7</v>
      </c>
      <c r="AA19">
        <v>8</v>
      </c>
      <c r="AB19">
        <v>9</v>
      </c>
      <c r="AC19">
        <v>8</v>
      </c>
      <c r="AD19">
        <v>8</v>
      </c>
      <c r="AE19">
        <v>8</v>
      </c>
      <c r="AF19">
        <v>9</v>
      </c>
      <c r="AG19">
        <v>9</v>
      </c>
      <c r="AH19">
        <v>9</v>
      </c>
      <c r="AI19">
        <v>8</v>
      </c>
      <c r="AJ19">
        <v>9</v>
      </c>
      <c r="AK19">
        <v>8</v>
      </c>
      <c r="AL19">
        <v>8</v>
      </c>
      <c r="AM19">
        <v>8</v>
      </c>
      <c r="AN19">
        <v>7</v>
      </c>
      <c r="AO19">
        <v>8</v>
      </c>
      <c r="AP19">
        <v>8</v>
      </c>
      <c r="AQ19">
        <v>8</v>
      </c>
      <c r="AR19">
        <v>9</v>
      </c>
      <c r="AS19">
        <v>8</v>
      </c>
      <c r="AT19" s="1" t="s">
        <v>62</v>
      </c>
    </row>
    <row r="20" spans="1:46" x14ac:dyDescent="0.25">
      <c r="A20">
        <v>4</v>
      </c>
      <c r="B20" t="s">
        <v>53</v>
      </c>
      <c r="C20" t="s">
        <v>101</v>
      </c>
      <c r="D20" t="s">
        <v>54</v>
      </c>
      <c r="E20" s="2" t="s">
        <v>55</v>
      </c>
      <c r="F20" t="s">
        <v>56</v>
      </c>
      <c r="G20">
        <v>7</v>
      </c>
      <c r="H20">
        <v>8</v>
      </c>
      <c r="I20">
        <v>9</v>
      </c>
      <c r="J20">
        <v>7</v>
      </c>
      <c r="K20">
        <v>9</v>
      </c>
      <c r="L20">
        <v>10</v>
      </c>
      <c r="M20">
        <v>7</v>
      </c>
      <c r="N20">
        <v>9</v>
      </c>
      <c r="O20">
        <v>7</v>
      </c>
      <c r="P20">
        <v>8</v>
      </c>
      <c r="Q20">
        <v>9</v>
      </c>
      <c r="R20">
        <v>9</v>
      </c>
      <c r="S20">
        <v>8</v>
      </c>
      <c r="T20">
        <v>9</v>
      </c>
      <c r="U20">
        <v>6</v>
      </c>
      <c r="V20">
        <v>7</v>
      </c>
      <c r="W20">
        <v>9</v>
      </c>
      <c r="X20">
        <v>8</v>
      </c>
      <c r="Y20">
        <v>7</v>
      </c>
      <c r="Z20">
        <v>6</v>
      </c>
      <c r="AA20">
        <v>8</v>
      </c>
      <c r="AB20">
        <v>9</v>
      </c>
      <c r="AC20">
        <v>7</v>
      </c>
      <c r="AD20">
        <v>7</v>
      </c>
      <c r="AE20">
        <v>8</v>
      </c>
      <c r="AF20">
        <v>10</v>
      </c>
      <c r="AG20">
        <v>10</v>
      </c>
      <c r="AH20">
        <v>8</v>
      </c>
      <c r="AI20">
        <v>9</v>
      </c>
      <c r="AJ20">
        <v>7</v>
      </c>
      <c r="AK20">
        <v>4</v>
      </c>
      <c r="AL20">
        <v>6</v>
      </c>
      <c r="AM20">
        <v>6</v>
      </c>
      <c r="AN20">
        <v>9</v>
      </c>
      <c r="AO20">
        <v>8</v>
      </c>
      <c r="AP20">
        <v>8</v>
      </c>
      <c r="AQ20">
        <v>5</v>
      </c>
      <c r="AR20">
        <v>8</v>
      </c>
      <c r="AS20">
        <v>7</v>
      </c>
      <c r="AT20" s="1"/>
    </row>
    <row r="21" spans="1:46" x14ac:dyDescent="0.25">
      <c r="A21">
        <v>3</v>
      </c>
      <c r="B21" t="s">
        <v>49</v>
      </c>
      <c r="C21" t="s">
        <v>50</v>
      </c>
      <c r="D21" t="s">
        <v>51</v>
      </c>
      <c r="E21" s="2" t="s">
        <v>52</v>
      </c>
      <c r="F21" t="s">
        <v>45</v>
      </c>
      <c r="G21">
        <v>8</v>
      </c>
      <c r="H21">
        <v>10</v>
      </c>
      <c r="I21">
        <v>9</v>
      </c>
      <c r="J21">
        <v>10</v>
      </c>
      <c r="K21">
        <v>10</v>
      </c>
      <c r="L21">
        <v>8</v>
      </c>
      <c r="M21">
        <v>4</v>
      </c>
      <c r="N21">
        <v>10</v>
      </c>
      <c r="O21">
        <v>8</v>
      </c>
      <c r="P21">
        <v>10</v>
      </c>
      <c r="Q21">
        <v>3</v>
      </c>
      <c r="R21">
        <v>9</v>
      </c>
      <c r="S21">
        <v>5</v>
      </c>
      <c r="T21">
        <v>7</v>
      </c>
      <c r="U21">
        <v>8</v>
      </c>
      <c r="V21">
        <v>7</v>
      </c>
      <c r="W21">
        <v>10</v>
      </c>
      <c r="X21">
        <v>7</v>
      </c>
      <c r="Y21">
        <v>8</v>
      </c>
      <c r="Z21">
        <v>7</v>
      </c>
      <c r="AA21">
        <v>10</v>
      </c>
      <c r="AB21">
        <v>10</v>
      </c>
      <c r="AC21">
        <v>10</v>
      </c>
      <c r="AD21">
        <v>10</v>
      </c>
      <c r="AE21">
        <v>10</v>
      </c>
      <c r="AF21">
        <v>10</v>
      </c>
      <c r="AG21">
        <v>10</v>
      </c>
      <c r="AH21">
        <v>9</v>
      </c>
      <c r="AI21">
        <v>10</v>
      </c>
      <c r="AJ21">
        <v>10</v>
      </c>
      <c r="AK21">
        <v>6</v>
      </c>
      <c r="AL21">
        <v>7</v>
      </c>
      <c r="AM21">
        <v>8</v>
      </c>
      <c r="AN21">
        <v>8</v>
      </c>
      <c r="AO21">
        <v>9</v>
      </c>
      <c r="AP21">
        <v>10</v>
      </c>
      <c r="AQ21">
        <v>8</v>
      </c>
      <c r="AR21">
        <v>10</v>
      </c>
      <c r="AS21">
        <v>8</v>
      </c>
      <c r="AT21" s="1"/>
    </row>
    <row r="22" spans="1:46" ht="30" x14ac:dyDescent="0.25">
      <c r="A22">
        <v>19</v>
      </c>
      <c r="B22" t="s">
        <v>78</v>
      </c>
      <c r="C22" t="s">
        <v>79</v>
      </c>
      <c r="D22" t="s">
        <v>80</v>
      </c>
      <c r="E22" s="2" t="s">
        <v>81</v>
      </c>
      <c r="F22" t="s">
        <v>45</v>
      </c>
      <c r="G22">
        <v>8</v>
      </c>
      <c r="H22">
        <v>10</v>
      </c>
      <c r="I22">
        <v>10</v>
      </c>
      <c r="J22">
        <v>8</v>
      </c>
      <c r="K22">
        <v>7</v>
      </c>
      <c r="L22">
        <v>10</v>
      </c>
      <c r="M22">
        <v>8</v>
      </c>
      <c r="N22">
        <v>10</v>
      </c>
      <c r="O22">
        <v>6</v>
      </c>
      <c r="P22">
        <v>10</v>
      </c>
      <c r="Q22">
        <v>9</v>
      </c>
      <c r="R22">
        <v>10</v>
      </c>
      <c r="S22">
        <v>10</v>
      </c>
      <c r="T22">
        <v>8</v>
      </c>
      <c r="U22">
        <v>10</v>
      </c>
      <c r="V22">
        <v>10</v>
      </c>
      <c r="W22">
        <v>10</v>
      </c>
      <c r="X22">
        <v>10</v>
      </c>
      <c r="Y22">
        <v>10</v>
      </c>
      <c r="Z22">
        <v>10</v>
      </c>
      <c r="AA22">
        <v>9</v>
      </c>
      <c r="AB22">
        <v>9</v>
      </c>
      <c r="AC22">
        <v>10</v>
      </c>
      <c r="AD22">
        <v>10</v>
      </c>
      <c r="AE22">
        <v>10</v>
      </c>
      <c r="AF22">
        <v>10</v>
      </c>
      <c r="AG22">
        <v>10</v>
      </c>
      <c r="AH22">
        <v>8</v>
      </c>
      <c r="AI22">
        <v>9</v>
      </c>
      <c r="AJ22">
        <v>10</v>
      </c>
      <c r="AK22">
        <v>5</v>
      </c>
      <c r="AL22">
        <v>7</v>
      </c>
      <c r="AM22">
        <v>7</v>
      </c>
      <c r="AN22">
        <v>6</v>
      </c>
      <c r="AO22">
        <v>6</v>
      </c>
      <c r="AP22">
        <v>7</v>
      </c>
      <c r="AQ22">
        <v>6</v>
      </c>
      <c r="AR22">
        <v>10</v>
      </c>
      <c r="AS22">
        <v>8</v>
      </c>
      <c r="AT22" s="1" t="s">
        <v>82</v>
      </c>
    </row>
    <row r="23" spans="1:46" x14ac:dyDescent="0.25">
      <c r="A23">
        <v>20</v>
      </c>
      <c r="B23" t="s">
        <v>83</v>
      </c>
      <c r="C23" t="s">
        <v>79</v>
      </c>
      <c r="D23" t="s">
        <v>80</v>
      </c>
      <c r="E23" s="2" t="s">
        <v>52</v>
      </c>
      <c r="F23" t="s">
        <v>56</v>
      </c>
      <c r="G23">
        <v>10</v>
      </c>
      <c r="H23">
        <v>10</v>
      </c>
      <c r="I23">
        <v>10</v>
      </c>
      <c r="J23">
        <v>10</v>
      </c>
      <c r="K23">
        <v>10</v>
      </c>
      <c r="L23">
        <v>10</v>
      </c>
      <c r="M23">
        <v>10</v>
      </c>
      <c r="N23">
        <v>10</v>
      </c>
      <c r="O23">
        <v>10</v>
      </c>
      <c r="P23">
        <v>9</v>
      </c>
      <c r="Q23">
        <v>10</v>
      </c>
      <c r="R23">
        <v>10</v>
      </c>
      <c r="S23">
        <v>10</v>
      </c>
      <c r="T23">
        <v>10</v>
      </c>
      <c r="U23">
        <v>10</v>
      </c>
      <c r="V23">
        <v>10</v>
      </c>
      <c r="W23">
        <v>10</v>
      </c>
      <c r="X23">
        <v>10</v>
      </c>
      <c r="Y23">
        <v>10</v>
      </c>
      <c r="Z23">
        <v>10</v>
      </c>
      <c r="AA23">
        <v>10</v>
      </c>
      <c r="AB23">
        <v>10</v>
      </c>
      <c r="AC23">
        <v>10</v>
      </c>
      <c r="AD23">
        <v>10</v>
      </c>
      <c r="AE23">
        <v>10</v>
      </c>
      <c r="AF23">
        <v>10</v>
      </c>
      <c r="AG23">
        <v>10</v>
      </c>
      <c r="AH23">
        <v>10</v>
      </c>
      <c r="AI23">
        <v>10</v>
      </c>
      <c r="AJ23">
        <v>10</v>
      </c>
      <c r="AK23">
        <v>10</v>
      </c>
      <c r="AL23">
        <v>10</v>
      </c>
      <c r="AM23">
        <v>10</v>
      </c>
      <c r="AN23">
        <v>7</v>
      </c>
      <c r="AO23">
        <v>10</v>
      </c>
      <c r="AP23">
        <v>10</v>
      </c>
      <c r="AQ23">
        <v>10</v>
      </c>
      <c r="AR23">
        <v>10</v>
      </c>
      <c r="AS23">
        <v>10</v>
      </c>
      <c r="AT23" s="1" t="s">
        <v>84</v>
      </c>
    </row>
    <row r="24" spans="1:46" x14ac:dyDescent="0.25">
      <c r="A24">
        <v>21</v>
      </c>
      <c r="B24" t="s">
        <v>78</v>
      </c>
      <c r="C24" t="s">
        <v>79</v>
      </c>
      <c r="D24" t="s">
        <v>80</v>
      </c>
      <c r="E24" s="2" t="s">
        <v>85</v>
      </c>
      <c r="F24" t="s">
        <v>45</v>
      </c>
      <c r="G24">
        <v>9</v>
      </c>
      <c r="H24">
        <v>10</v>
      </c>
      <c r="I24">
        <v>9</v>
      </c>
      <c r="J24">
        <v>10</v>
      </c>
      <c r="K24">
        <v>10</v>
      </c>
      <c r="L24">
        <v>7</v>
      </c>
      <c r="M24">
        <v>8</v>
      </c>
      <c r="N24">
        <v>10</v>
      </c>
      <c r="O24">
        <v>7</v>
      </c>
      <c r="P24">
        <v>10</v>
      </c>
      <c r="Q24">
        <v>10</v>
      </c>
      <c r="R24">
        <v>9</v>
      </c>
      <c r="S24">
        <v>5</v>
      </c>
      <c r="T24">
        <v>9</v>
      </c>
      <c r="U24">
        <v>10</v>
      </c>
      <c r="V24">
        <v>10</v>
      </c>
      <c r="W24">
        <v>10</v>
      </c>
      <c r="X24">
        <v>10</v>
      </c>
      <c r="Y24">
        <v>10</v>
      </c>
      <c r="Z24">
        <v>10</v>
      </c>
      <c r="AA24">
        <v>9</v>
      </c>
      <c r="AB24">
        <v>10</v>
      </c>
      <c r="AC24">
        <v>10</v>
      </c>
      <c r="AD24">
        <v>9</v>
      </c>
      <c r="AE24">
        <v>10</v>
      </c>
      <c r="AF24">
        <v>10</v>
      </c>
      <c r="AG24">
        <v>10</v>
      </c>
      <c r="AH24">
        <v>7</v>
      </c>
      <c r="AI24">
        <v>10</v>
      </c>
      <c r="AJ24">
        <v>10</v>
      </c>
      <c r="AK24">
        <v>5</v>
      </c>
      <c r="AL24">
        <v>6</v>
      </c>
      <c r="AM24">
        <v>10</v>
      </c>
      <c r="AN24">
        <v>5</v>
      </c>
      <c r="AO24">
        <v>5</v>
      </c>
      <c r="AP24">
        <v>10</v>
      </c>
      <c r="AQ24">
        <v>6</v>
      </c>
      <c r="AR24">
        <v>10</v>
      </c>
      <c r="AS24">
        <v>7</v>
      </c>
      <c r="AT24" s="1" t="s">
        <v>86</v>
      </c>
    </row>
    <row r="25" spans="1:46" x14ac:dyDescent="0.25">
      <c r="A25">
        <v>22</v>
      </c>
      <c r="B25" t="s">
        <v>78</v>
      </c>
      <c r="C25" t="s">
        <v>79</v>
      </c>
      <c r="D25" t="s">
        <v>80</v>
      </c>
      <c r="E25" s="2" t="s">
        <v>81</v>
      </c>
      <c r="F25" t="s">
        <v>56</v>
      </c>
      <c r="G25">
        <v>8</v>
      </c>
      <c r="H25">
        <v>8</v>
      </c>
      <c r="I25">
        <v>8</v>
      </c>
      <c r="J25">
        <v>8</v>
      </c>
      <c r="K25">
        <v>6</v>
      </c>
      <c r="L25">
        <v>7</v>
      </c>
      <c r="M25">
        <v>8</v>
      </c>
      <c r="N25">
        <v>8</v>
      </c>
      <c r="O25">
        <v>8</v>
      </c>
      <c r="P25">
        <v>8</v>
      </c>
      <c r="Q25">
        <v>5</v>
      </c>
      <c r="R25">
        <v>6</v>
      </c>
      <c r="S25">
        <v>7</v>
      </c>
      <c r="T25">
        <v>8</v>
      </c>
      <c r="U25">
        <v>9</v>
      </c>
      <c r="V25">
        <v>7</v>
      </c>
      <c r="W25">
        <v>8</v>
      </c>
      <c r="X25">
        <v>6</v>
      </c>
      <c r="Y25">
        <v>5</v>
      </c>
      <c r="Z25">
        <v>6</v>
      </c>
      <c r="AA25">
        <v>8</v>
      </c>
      <c r="AB25">
        <v>9</v>
      </c>
      <c r="AC25">
        <v>8</v>
      </c>
      <c r="AD25">
        <v>7</v>
      </c>
      <c r="AE25">
        <v>7</v>
      </c>
      <c r="AF25">
        <v>8</v>
      </c>
      <c r="AG25">
        <v>7</v>
      </c>
      <c r="AH25">
        <v>8</v>
      </c>
      <c r="AI25">
        <v>7</v>
      </c>
      <c r="AJ25">
        <v>8</v>
      </c>
      <c r="AK25">
        <v>8</v>
      </c>
      <c r="AL25">
        <v>8</v>
      </c>
      <c r="AM25">
        <v>8</v>
      </c>
      <c r="AN25">
        <v>6</v>
      </c>
      <c r="AO25">
        <v>4</v>
      </c>
      <c r="AP25">
        <v>7</v>
      </c>
      <c r="AQ25">
        <v>7</v>
      </c>
      <c r="AR25">
        <v>8</v>
      </c>
      <c r="AS25">
        <v>6</v>
      </c>
      <c r="AT25" s="1"/>
    </row>
    <row r="26" spans="1:46" x14ac:dyDescent="0.25">
      <c r="A26">
        <v>23</v>
      </c>
      <c r="B26" t="s">
        <v>78</v>
      </c>
      <c r="C26" t="s">
        <v>79</v>
      </c>
      <c r="D26" t="s">
        <v>80</v>
      </c>
      <c r="E26" s="2" t="s">
        <v>87</v>
      </c>
      <c r="F26" t="s">
        <v>56</v>
      </c>
      <c r="G26">
        <v>10</v>
      </c>
      <c r="H26">
        <v>10</v>
      </c>
      <c r="I26">
        <v>10</v>
      </c>
      <c r="J26">
        <v>7</v>
      </c>
      <c r="K26">
        <v>3</v>
      </c>
      <c r="L26">
        <v>7</v>
      </c>
      <c r="M26">
        <v>9</v>
      </c>
      <c r="N26">
        <v>10</v>
      </c>
      <c r="O26">
        <v>10</v>
      </c>
      <c r="P26">
        <v>10</v>
      </c>
      <c r="Q26">
        <v>9</v>
      </c>
      <c r="R26">
        <v>10</v>
      </c>
      <c r="S26">
        <v>5</v>
      </c>
      <c r="T26">
        <v>8</v>
      </c>
      <c r="U26">
        <v>10</v>
      </c>
      <c r="V26">
        <v>8</v>
      </c>
      <c r="W26">
        <v>7</v>
      </c>
      <c r="X26">
        <v>10</v>
      </c>
      <c r="Y26">
        <v>2</v>
      </c>
      <c r="Z26">
        <v>9</v>
      </c>
      <c r="AA26">
        <v>10</v>
      </c>
      <c r="AB26">
        <v>10</v>
      </c>
      <c r="AC26">
        <v>10</v>
      </c>
      <c r="AD26">
        <v>10</v>
      </c>
      <c r="AE26">
        <v>10</v>
      </c>
      <c r="AF26">
        <v>10</v>
      </c>
      <c r="AG26">
        <v>10</v>
      </c>
      <c r="AH26">
        <v>7</v>
      </c>
      <c r="AI26">
        <v>9</v>
      </c>
      <c r="AJ26">
        <v>10</v>
      </c>
      <c r="AK26">
        <v>4</v>
      </c>
      <c r="AL26">
        <v>6</v>
      </c>
      <c r="AM26">
        <v>10</v>
      </c>
      <c r="AN26">
        <v>7</v>
      </c>
      <c r="AO26">
        <v>3</v>
      </c>
      <c r="AP26">
        <v>3</v>
      </c>
      <c r="AQ26">
        <v>4</v>
      </c>
      <c r="AR26">
        <v>10</v>
      </c>
      <c r="AS26">
        <v>5</v>
      </c>
      <c r="AT26" s="1"/>
    </row>
    <row r="27" spans="1:46" ht="45" x14ac:dyDescent="0.25">
      <c r="A27">
        <v>24</v>
      </c>
      <c r="B27" t="s">
        <v>78</v>
      </c>
      <c r="C27" t="s">
        <v>79</v>
      </c>
      <c r="D27" t="s">
        <v>80</v>
      </c>
      <c r="E27" s="2" t="s">
        <v>88</v>
      </c>
      <c r="F27" t="s">
        <v>56</v>
      </c>
      <c r="G27">
        <v>8</v>
      </c>
      <c r="H27">
        <v>8</v>
      </c>
      <c r="I27">
        <v>8</v>
      </c>
      <c r="J27">
        <v>5</v>
      </c>
      <c r="K27">
        <v>8</v>
      </c>
      <c r="L27">
        <v>8</v>
      </c>
      <c r="M27">
        <v>8</v>
      </c>
      <c r="N27">
        <v>8</v>
      </c>
      <c r="O27">
        <v>7</v>
      </c>
      <c r="P27">
        <v>9</v>
      </c>
      <c r="Q27">
        <v>8</v>
      </c>
      <c r="R27">
        <v>8</v>
      </c>
      <c r="S27">
        <v>8</v>
      </c>
      <c r="T27">
        <v>8</v>
      </c>
      <c r="U27">
        <v>10</v>
      </c>
      <c r="V27">
        <v>8</v>
      </c>
      <c r="W27">
        <v>10</v>
      </c>
      <c r="X27">
        <v>10</v>
      </c>
      <c r="Y27">
        <v>10</v>
      </c>
      <c r="Z27">
        <v>10</v>
      </c>
      <c r="AA27">
        <v>10</v>
      </c>
      <c r="AB27">
        <v>10</v>
      </c>
      <c r="AC27">
        <v>8</v>
      </c>
      <c r="AD27">
        <v>10</v>
      </c>
      <c r="AE27">
        <v>10</v>
      </c>
      <c r="AF27">
        <v>10</v>
      </c>
      <c r="AG27">
        <v>10</v>
      </c>
      <c r="AH27">
        <v>10</v>
      </c>
      <c r="AI27">
        <v>10</v>
      </c>
      <c r="AJ27">
        <v>10</v>
      </c>
      <c r="AK27">
        <v>8</v>
      </c>
      <c r="AL27">
        <v>3</v>
      </c>
      <c r="AM27">
        <v>3</v>
      </c>
      <c r="AN27">
        <v>8</v>
      </c>
      <c r="AO27">
        <v>10</v>
      </c>
      <c r="AP27">
        <v>8</v>
      </c>
      <c r="AQ27">
        <v>3</v>
      </c>
      <c r="AR27">
        <v>10</v>
      </c>
      <c r="AS27">
        <v>3</v>
      </c>
      <c r="AT27" s="1" t="s">
        <v>89</v>
      </c>
    </row>
    <row r="28" spans="1:46" x14ac:dyDescent="0.25">
      <c r="A28">
        <v>25</v>
      </c>
      <c r="B28" t="s">
        <v>78</v>
      </c>
      <c r="C28" t="s">
        <v>79</v>
      </c>
      <c r="D28" t="s">
        <v>80</v>
      </c>
      <c r="E28" s="2" t="s">
        <v>90</v>
      </c>
      <c r="F28" t="s">
        <v>45</v>
      </c>
      <c r="G28">
        <v>9</v>
      </c>
      <c r="H28">
        <v>6</v>
      </c>
      <c r="I28">
        <v>8</v>
      </c>
      <c r="J28">
        <v>8</v>
      </c>
      <c r="K28">
        <v>8</v>
      </c>
      <c r="L28">
        <v>5</v>
      </c>
      <c r="M28">
        <v>8</v>
      </c>
      <c r="N28">
        <v>10</v>
      </c>
      <c r="O28">
        <v>8</v>
      </c>
      <c r="P28">
        <v>10</v>
      </c>
      <c r="Q28">
        <v>10</v>
      </c>
      <c r="R28">
        <v>8</v>
      </c>
      <c r="S28">
        <v>8</v>
      </c>
      <c r="T28">
        <v>8</v>
      </c>
      <c r="U28">
        <v>10</v>
      </c>
      <c r="V28">
        <v>10</v>
      </c>
      <c r="W28">
        <v>10</v>
      </c>
      <c r="X28">
        <v>10</v>
      </c>
      <c r="Y28">
        <v>10</v>
      </c>
      <c r="Z28">
        <v>10</v>
      </c>
      <c r="AA28">
        <v>10</v>
      </c>
      <c r="AB28">
        <v>10</v>
      </c>
      <c r="AC28">
        <v>10</v>
      </c>
      <c r="AD28">
        <v>10</v>
      </c>
      <c r="AE28">
        <v>10</v>
      </c>
      <c r="AF28">
        <v>10</v>
      </c>
      <c r="AG28">
        <v>10</v>
      </c>
      <c r="AH28">
        <v>9</v>
      </c>
      <c r="AI28">
        <v>10</v>
      </c>
      <c r="AJ28">
        <v>10</v>
      </c>
      <c r="AK28">
        <v>5</v>
      </c>
      <c r="AL28">
        <v>8</v>
      </c>
      <c r="AM28">
        <v>8</v>
      </c>
      <c r="AN28">
        <v>5</v>
      </c>
      <c r="AO28">
        <v>6</v>
      </c>
      <c r="AP28">
        <v>8</v>
      </c>
      <c r="AQ28">
        <v>8</v>
      </c>
      <c r="AR28">
        <v>10</v>
      </c>
      <c r="AS28">
        <v>9</v>
      </c>
      <c r="AT28" s="1"/>
    </row>
    <row r="29" spans="1:46" ht="30" x14ac:dyDescent="0.25">
      <c r="A29">
        <v>26</v>
      </c>
      <c r="B29" t="s">
        <v>78</v>
      </c>
      <c r="C29" t="s">
        <v>79</v>
      </c>
      <c r="D29" t="s">
        <v>80</v>
      </c>
      <c r="E29" s="2" t="s">
        <v>87</v>
      </c>
      <c r="F29" t="s">
        <v>56</v>
      </c>
      <c r="G29">
        <v>9</v>
      </c>
      <c r="H29">
        <v>9</v>
      </c>
      <c r="I29">
        <v>9</v>
      </c>
      <c r="J29">
        <v>9</v>
      </c>
      <c r="K29">
        <v>7</v>
      </c>
      <c r="L29">
        <v>9</v>
      </c>
      <c r="M29">
        <v>8</v>
      </c>
      <c r="N29">
        <v>9</v>
      </c>
      <c r="O29">
        <v>9</v>
      </c>
      <c r="P29">
        <v>10</v>
      </c>
      <c r="Q29">
        <v>8</v>
      </c>
      <c r="R29">
        <v>8</v>
      </c>
      <c r="S29">
        <v>9</v>
      </c>
      <c r="T29">
        <v>9</v>
      </c>
      <c r="U29">
        <v>10</v>
      </c>
      <c r="V29">
        <v>10</v>
      </c>
      <c r="W29">
        <v>10</v>
      </c>
      <c r="X29">
        <v>10</v>
      </c>
      <c r="Y29">
        <v>10</v>
      </c>
      <c r="Z29">
        <v>10</v>
      </c>
      <c r="AA29">
        <v>10</v>
      </c>
      <c r="AB29">
        <v>10</v>
      </c>
      <c r="AC29">
        <v>10</v>
      </c>
      <c r="AD29">
        <v>10</v>
      </c>
      <c r="AE29">
        <v>10</v>
      </c>
      <c r="AF29">
        <v>10</v>
      </c>
      <c r="AG29">
        <v>10</v>
      </c>
      <c r="AH29">
        <v>10</v>
      </c>
      <c r="AI29">
        <v>10</v>
      </c>
      <c r="AJ29">
        <v>10</v>
      </c>
      <c r="AK29">
        <v>7</v>
      </c>
      <c r="AL29">
        <v>7</v>
      </c>
      <c r="AM29">
        <v>8</v>
      </c>
      <c r="AN29">
        <v>7</v>
      </c>
      <c r="AO29">
        <v>8</v>
      </c>
      <c r="AP29">
        <v>7</v>
      </c>
      <c r="AQ29">
        <v>8</v>
      </c>
      <c r="AR29">
        <v>10</v>
      </c>
      <c r="AS29">
        <v>8</v>
      </c>
      <c r="AT29" s="1" t="s">
        <v>91</v>
      </c>
    </row>
    <row r="30" spans="1:46" ht="60" x14ac:dyDescent="0.25">
      <c r="A30">
        <v>27</v>
      </c>
      <c r="B30" t="s">
        <v>78</v>
      </c>
      <c r="C30" t="s">
        <v>79</v>
      </c>
      <c r="D30" t="s">
        <v>80</v>
      </c>
      <c r="E30" s="2" t="s">
        <v>88</v>
      </c>
      <c r="F30" t="s">
        <v>45</v>
      </c>
      <c r="G30">
        <v>8</v>
      </c>
      <c r="H30">
        <v>10</v>
      </c>
      <c r="I30">
        <v>9</v>
      </c>
      <c r="J30">
        <v>10</v>
      </c>
      <c r="K30">
        <v>10</v>
      </c>
      <c r="L30">
        <v>10</v>
      </c>
      <c r="M30">
        <v>9</v>
      </c>
      <c r="N30">
        <v>10</v>
      </c>
      <c r="O30">
        <v>10</v>
      </c>
      <c r="P30">
        <v>10</v>
      </c>
      <c r="Q30">
        <v>10</v>
      </c>
      <c r="R30">
        <v>9</v>
      </c>
      <c r="S30">
        <v>10</v>
      </c>
      <c r="T30">
        <v>10</v>
      </c>
      <c r="U30">
        <v>10</v>
      </c>
      <c r="V30">
        <v>10</v>
      </c>
      <c r="W30">
        <v>10</v>
      </c>
      <c r="X30">
        <v>10</v>
      </c>
      <c r="Y30">
        <v>10</v>
      </c>
      <c r="Z30">
        <v>10</v>
      </c>
      <c r="AA30">
        <v>10</v>
      </c>
      <c r="AB30">
        <v>10</v>
      </c>
      <c r="AC30">
        <v>10</v>
      </c>
      <c r="AD30">
        <v>10</v>
      </c>
      <c r="AE30">
        <v>10</v>
      </c>
      <c r="AF30">
        <v>10</v>
      </c>
      <c r="AG30">
        <v>10</v>
      </c>
      <c r="AH30">
        <v>10</v>
      </c>
      <c r="AI30">
        <v>10</v>
      </c>
      <c r="AJ30">
        <v>10</v>
      </c>
      <c r="AK30">
        <v>9</v>
      </c>
      <c r="AL30">
        <v>10</v>
      </c>
      <c r="AM30">
        <v>10</v>
      </c>
      <c r="AN30">
        <v>8</v>
      </c>
      <c r="AO30">
        <v>10</v>
      </c>
      <c r="AP30">
        <v>10</v>
      </c>
      <c r="AQ30">
        <v>10</v>
      </c>
      <c r="AR30">
        <v>10</v>
      </c>
      <c r="AS30">
        <v>9</v>
      </c>
      <c r="AT30" s="1" t="s">
        <v>92</v>
      </c>
    </row>
    <row r="31" spans="1:46" x14ac:dyDescent="0.25">
      <c r="A31">
        <v>28</v>
      </c>
      <c r="B31" t="s">
        <v>78</v>
      </c>
      <c r="C31" t="s">
        <v>79</v>
      </c>
      <c r="D31" t="s">
        <v>80</v>
      </c>
      <c r="E31" s="2" t="s">
        <v>68</v>
      </c>
      <c r="F31" t="s">
        <v>56</v>
      </c>
      <c r="G31">
        <v>6</v>
      </c>
      <c r="H31">
        <v>6</v>
      </c>
      <c r="I31">
        <v>7</v>
      </c>
      <c r="J31">
        <v>7</v>
      </c>
      <c r="K31">
        <v>8</v>
      </c>
      <c r="L31">
        <v>7</v>
      </c>
      <c r="M31">
        <v>7</v>
      </c>
      <c r="N31">
        <v>7</v>
      </c>
      <c r="O31">
        <v>5</v>
      </c>
      <c r="P31">
        <v>7</v>
      </c>
      <c r="Q31">
        <v>7</v>
      </c>
      <c r="R31">
        <v>6</v>
      </c>
      <c r="S31">
        <v>5</v>
      </c>
      <c r="T31">
        <v>8</v>
      </c>
      <c r="U31">
        <v>9</v>
      </c>
      <c r="V31">
        <v>9</v>
      </c>
      <c r="W31">
        <v>10</v>
      </c>
      <c r="X31">
        <v>9</v>
      </c>
      <c r="Y31">
        <v>9</v>
      </c>
      <c r="Z31">
        <v>9</v>
      </c>
      <c r="AA31">
        <v>9</v>
      </c>
      <c r="AB31">
        <v>10</v>
      </c>
      <c r="AC31">
        <v>9</v>
      </c>
      <c r="AD31">
        <v>9</v>
      </c>
      <c r="AE31">
        <v>9</v>
      </c>
      <c r="AF31">
        <v>9</v>
      </c>
      <c r="AG31">
        <v>10</v>
      </c>
      <c r="AH31">
        <v>7</v>
      </c>
      <c r="AI31">
        <v>9</v>
      </c>
      <c r="AJ31">
        <v>9</v>
      </c>
      <c r="AK31">
        <v>6</v>
      </c>
      <c r="AL31">
        <v>6</v>
      </c>
      <c r="AM31">
        <v>6</v>
      </c>
      <c r="AN31">
        <v>6</v>
      </c>
      <c r="AO31">
        <v>5</v>
      </c>
      <c r="AP31">
        <v>6</v>
      </c>
      <c r="AQ31">
        <v>5</v>
      </c>
      <c r="AR31">
        <v>9</v>
      </c>
      <c r="AS31">
        <v>6</v>
      </c>
      <c r="AT31" s="1"/>
    </row>
    <row r="32" spans="1:46" x14ac:dyDescent="0.25">
      <c r="A32">
        <v>29</v>
      </c>
      <c r="B32" t="s">
        <v>78</v>
      </c>
      <c r="C32" t="s">
        <v>79</v>
      </c>
      <c r="D32" t="s">
        <v>80</v>
      </c>
      <c r="E32" s="2" t="s">
        <v>52</v>
      </c>
      <c r="F32" t="s">
        <v>56</v>
      </c>
      <c r="G32">
        <v>9</v>
      </c>
      <c r="H32">
        <v>8</v>
      </c>
      <c r="I32">
        <v>9</v>
      </c>
      <c r="J32">
        <v>10</v>
      </c>
      <c r="K32">
        <v>10</v>
      </c>
      <c r="L32">
        <v>10</v>
      </c>
      <c r="M32">
        <v>8</v>
      </c>
      <c r="N32">
        <v>10</v>
      </c>
      <c r="O32">
        <v>9</v>
      </c>
      <c r="P32">
        <v>10</v>
      </c>
      <c r="Q32">
        <v>10</v>
      </c>
      <c r="R32">
        <v>10</v>
      </c>
      <c r="S32">
        <v>10</v>
      </c>
      <c r="T32">
        <v>10</v>
      </c>
      <c r="U32">
        <v>10</v>
      </c>
      <c r="V32">
        <v>9</v>
      </c>
      <c r="W32">
        <v>10</v>
      </c>
      <c r="X32">
        <v>10</v>
      </c>
      <c r="Y32">
        <v>8</v>
      </c>
      <c r="Z32">
        <v>9</v>
      </c>
      <c r="AA32">
        <v>9</v>
      </c>
      <c r="AB32">
        <v>10</v>
      </c>
      <c r="AC32">
        <v>10</v>
      </c>
      <c r="AD32">
        <v>10</v>
      </c>
      <c r="AE32">
        <v>10</v>
      </c>
      <c r="AF32">
        <v>8</v>
      </c>
      <c r="AG32">
        <v>9</v>
      </c>
      <c r="AH32">
        <v>10</v>
      </c>
      <c r="AI32">
        <v>10</v>
      </c>
      <c r="AJ32">
        <v>10</v>
      </c>
      <c r="AK32">
        <v>7</v>
      </c>
      <c r="AL32">
        <v>8</v>
      </c>
      <c r="AM32">
        <v>8</v>
      </c>
      <c r="AN32">
        <v>9</v>
      </c>
      <c r="AO32">
        <v>7</v>
      </c>
      <c r="AP32">
        <v>10</v>
      </c>
      <c r="AQ32">
        <v>9</v>
      </c>
      <c r="AR32">
        <v>9</v>
      </c>
      <c r="AS32">
        <v>9</v>
      </c>
      <c r="AT32" s="1"/>
    </row>
    <row r="33" spans="1:46" x14ac:dyDescent="0.25">
      <c r="A33">
        <v>30</v>
      </c>
      <c r="B33" t="s">
        <v>78</v>
      </c>
      <c r="C33" t="s">
        <v>79</v>
      </c>
      <c r="D33" t="s">
        <v>80</v>
      </c>
      <c r="E33" s="2" t="s">
        <v>81</v>
      </c>
      <c r="F33" t="s">
        <v>56</v>
      </c>
      <c r="G33">
        <v>8</v>
      </c>
      <c r="H33">
        <v>7</v>
      </c>
      <c r="I33">
        <v>10</v>
      </c>
      <c r="J33">
        <v>9</v>
      </c>
      <c r="K33">
        <v>10</v>
      </c>
      <c r="L33">
        <v>9</v>
      </c>
      <c r="M33">
        <v>9</v>
      </c>
      <c r="N33">
        <v>10</v>
      </c>
      <c r="O33">
        <v>10</v>
      </c>
      <c r="P33">
        <v>5</v>
      </c>
      <c r="Q33">
        <v>10</v>
      </c>
      <c r="R33">
        <v>10</v>
      </c>
      <c r="S33">
        <v>5</v>
      </c>
      <c r="T33">
        <v>8</v>
      </c>
      <c r="U33">
        <v>6</v>
      </c>
      <c r="V33">
        <v>6</v>
      </c>
      <c r="W33">
        <v>7</v>
      </c>
      <c r="X33">
        <v>7</v>
      </c>
      <c r="Y33">
        <v>2</v>
      </c>
      <c r="Z33">
        <v>6</v>
      </c>
      <c r="AA33">
        <v>9</v>
      </c>
      <c r="AB33">
        <v>9</v>
      </c>
      <c r="AC33">
        <v>10</v>
      </c>
      <c r="AD33">
        <v>8</v>
      </c>
      <c r="AE33">
        <v>7</v>
      </c>
      <c r="AF33">
        <v>8</v>
      </c>
      <c r="AG33">
        <v>8</v>
      </c>
      <c r="AH33">
        <v>6</v>
      </c>
      <c r="AI33">
        <v>8</v>
      </c>
      <c r="AJ33">
        <v>6</v>
      </c>
      <c r="AK33">
        <v>2</v>
      </c>
      <c r="AL33">
        <v>2</v>
      </c>
      <c r="AM33">
        <v>3</v>
      </c>
      <c r="AN33">
        <v>2</v>
      </c>
      <c r="AO33">
        <v>5</v>
      </c>
      <c r="AP33">
        <v>8</v>
      </c>
      <c r="AQ33">
        <v>2</v>
      </c>
      <c r="AR33">
        <v>6</v>
      </c>
      <c r="AS33">
        <v>4</v>
      </c>
      <c r="AT33" s="1"/>
    </row>
    <row r="34" spans="1:46" ht="45" x14ac:dyDescent="0.25">
      <c r="A34">
        <v>31</v>
      </c>
      <c r="B34" t="s">
        <v>78</v>
      </c>
      <c r="C34" t="s">
        <v>79</v>
      </c>
      <c r="D34" t="s">
        <v>80</v>
      </c>
      <c r="E34" s="2" t="s">
        <v>93</v>
      </c>
      <c r="F34" t="s">
        <v>45</v>
      </c>
      <c r="G34">
        <v>6</v>
      </c>
      <c r="H34">
        <v>4</v>
      </c>
      <c r="I34">
        <v>4</v>
      </c>
      <c r="J34">
        <v>6</v>
      </c>
      <c r="K34">
        <v>7</v>
      </c>
      <c r="L34">
        <v>5</v>
      </c>
      <c r="M34">
        <v>8</v>
      </c>
      <c r="N34">
        <v>8</v>
      </c>
      <c r="O34">
        <v>7</v>
      </c>
      <c r="P34">
        <v>9</v>
      </c>
      <c r="Q34">
        <v>7</v>
      </c>
      <c r="R34">
        <v>8</v>
      </c>
      <c r="S34">
        <v>8</v>
      </c>
      <c r="T34">
        <v>7</v>
      </c>
      <c r="U34">
        <v>8</v>
      </c>
      <c r="V34">
        <v>8</v>
      </c>
      <c r="W34">
        <v>9</v>
      </c>
      <c r="X34">
        <v>7</v>
      </c>
      <c r="Y34">
        <v>6</v>
      </c>
      <c r="Z34">
        <v>9</v>
      </c>
      <c r="AA34">
        <v>6</v>
      </c>
      <c r="AB34">
        <v>9</v>
      </c>
      <c r="AC34">
        <v>10</v>
      </c>
      <c r="AD34">
        <v>8</v>
      </c>
      <c r="AE34">
        <v>10</v>
      </c>
      <c r="AF34">
        <v>7</v>
      </c>
      <c r="AG34">
        <v>9</v>
      </c>
      <c r="AH34">
        <v>10</v>
      </c>
      <c r="AI34">
        <v>7</v>
      </c>
      <c r="AJ34">
        <v>8</v>
      </c>
      <c r="AK34">
        <v>3</v>
      </c>
      <c r="AL34">
        <v>2</v>
      </c>
      <c r="AM34">
        <v>5</v>
      </c>
      <c r="AN34">
        <v>3</v>
      </c>
      <c r="AO34">
        <v>3</v>
      </c>
      <c r="AP34">
        <v>8</v>
      </c>
      <c r="AQ34">
        <v>3</v>
      </c>
      <c r="AR34">
        <v>10</v>
      </c>
      <c r="AS34">
        <v>3</v>
      </c>
      <c r="AT34" s="1" t="s">
        <v>94</v>
      </c>
    </row>
    <row r="35" spans="1:46" x14ac:dyDescent="0.25">
      <c r="A35">
        <v>32</v>
      </c>
      <c r="B35" t="s">
        <v>78</v>
      </c>
      <c r="C35" t="s">
        <v>79</v>
      </c>
      <c r="D35" t="s">
        <v>80</v>
      </c>
      <c r="E35" s="2" t="s">
        <v>90</v>
      </c>
      <c r="F35" t="s">
        <v>45</v>
      </c>
      <c r="G35">
        <v>9</v>
      </c>
      <c r="H35">
        <v>9</v>
      </c>
      <c r="I35">
        <v>9</v>
      </c>
      <c r="J35">
        <v>10</v>
      </c>
      <c r="K35">
        <v>10</v>
      </c>
      <c r="L35">
        <v>10</v>
      </c>
      <c r="M35">
        <v>9</v>
      </c>
      <c r="N35">
        <v>10</v>
      </c>
      <c r="O35">
        <v>8</v>
      </c>
      <c r="P35">
        <v>10</v>
      </c>
      <c r="Q35">
        <v>9</v>
      </c>
      <c r="R35">
        <v>10</v>
      </c>
      <c r="S35">
        <v>9</v>
      </c>
      <c r="T35">
        <v>10</v>
      </c>
      <c r="U35">
        <v>10</v>
      </c>
      <c r="V35">
        <v>10</v>
      </c>
      <c r="W35">
        <v>10</v>
      </c>
      <c r="X35">
        <v>9</v>
      </c>
      <c r="Y35">
        <v>9</v>
      </c>
      <c r="Z35">
        <v>9</v>
      </c>
      <c r="AA35">
        <v>10</v>
      </c>
      <c r="AB35">
        <v>10</v>
      </c>
      <c r="AC35">
        <v>10</v>
      </c>
      <c r="AD35">
        <v>10</v>
      </c>
      <c r="AE35">
        <v>10</v>
      </c>
      <c r="AF35">
        <v>10</v>
      </c>
      <c r="AG35">
        <v>9</v>
      </c>
      <c r="AH35">
        <v>10</v>
      </c>
      <c r="AI35">
        <v>9</v>
      </c>
      <c r="AJ35">
        <v>10</v>
      </c>
      <c r="AK35">
        <v>9</v>
      </c>
      <c r="AL35">
        <v>10</v>
      </c>
      <c r="AM35">
        <v>10</v>
      </c>
      <c r="AN35">
        <v>9</v>
      </c>
      <c r="AO35">
        <v>10</v>
      </c>
      <c r="AP35">
        <v>10</v>
      </c>
      <c r="AQ35">
        <v>10</v>
      </c>
      <c r="AR35">
        <v>10</v>
      </c>
      <c r="AS35">
        <v>10</v>
      </c>
      <c r="AT35" s="1"/>
    </row>
    <row r="36" spans="1:46" x14ac:dyDescent="0.25">
      <c r="A36">
        <v>33</v>
      </c>
      <c r="B36" t="s">
        <v>78</v>
      </c>
      <c r="C36" t="s">
        <v>79</v>
      </c>
      <c r="D36" t="s">
        <v>80</v>
      </c>
      <c r="E36" s="2" t="s">
        <v>88</v>
      </c>
      <c r="F36" t="s">
        <v>56</v>
      </c>
      <c r="G36">
        <v>8</v>
      </c>
      <c r="H36">
        <v>9</v>
      </c>
      <c r="I36">
        <v>8</v>
      </c>
      <c r="J36">
        <v>9</v>
      </c>
      <c r="K36">
        <v>6</v>
      </c>
      <c r="L36">
        <v>3</v>
      </c>
      <c r="M36">
        <v>4</v>
      </c>
      <c r="N36">
        <v>8</v>
      </c>
      <c r="O36">
        <v>3</v>
      </c>
      <c r="P36">
        <v>9</v>
      </c>
      <c r="Q36">
        <v>10</v>
      </c>
      <c r="R36">
        <v>10</v>
      </c>
      <c r="S36">
        <v>9</v>
      </c>
      <c r="T36">
        <v>8</v>
      </c>
      <c r="U36">
        <v>10</v>
      </c>
      <c r="V36">
        <v>9</v>
      </c>
      <c r="W36">
        <v>10</v>
      </c>
      <c r="X36">
        <v>10</v>
      </c>
      <c r="Y36">
        <v>9</v>
      </c>
      <c r="Z36">
        <v>10</v>
      </c>
      <c r="AA36">
        <v>10</v>
      </c>
      <c r="AB36">
        <v>10</v>
      </c>
      <c r="AC36">
        <v>8</v>
      </c>
      <c r="AD36">
        <v>7</v>
      </c>
      <c r="AE36">
        <v>10</v>
      </c>
      <c r="AF36">
        <v>10</v>
      </c>
      <c r="AG36">
        <v>9</v>
      </c>
      <c r="AH36">
        <v>7</v>
      </c>
      <c r="AI36">
        <v>10</v>
      </c>
      <c r="AJ36">
        <v>10</v>
      </c>
      <c r="AK36">
        <v>3</v>
      </c>
      <c r="AL36">
        <v>8</v>
      </c>
      <c r="AM36">
        <v>9</v>
      </c>
      <c r="AN36">
        <v>2</v>
      </c>
      <c r="AO36">
        <v>2</v>
      </c>
      <c r="AP36">
        <v>6</v>
      </c>
      <c r="AQ36">
        <v>5</v>
      </c>
      <c r="AR36">
        <v>10</v>
      </c>
      <c r="AS36">
        <v>6</v>
      </c>
      <c r="AT36" s="1"/>
    </row>
    <row r="37" spans="1:46" x14ac:dyDescent="0.25">
      <c r="A37">
        <v>34</v>
      </c>
      <c r="B37" t="s">
        <v>78</v>
      </c>
      <c r="C37" t="s">
        <v>79</v>
      </c>
      <c r="D37" t="s">
        <v>80</v>
      </c>
      <c r="E37" s="2" t="s">
        <v>73</v>
      </c>
      <c r="F37" t="s">
        <v>45</v>
      </c>
      <c r="G37">
        <v>10</v>
      </c>
      <c r="H37">
        <v>10</v>
      </c>
      <c r="I37">
        <v>10</v>
      </c>
      <c r="J37">
        <v>10</v>
      </c>
      <c r="K37">
        <v>10</v>
      </c>
      <c r="L37">
        <v>10</v>
      </c>
      <c r="M37">
        <v>10</v>
      </c>
      <c r="N37">
        <v>10</v>
      </c>
      <c r="O37">
        <v>10</v>
      </c>
      <c r="P37">
        <v>10</v>
      </c>
      <c r="Q37">
        <v>10</v>
      </c>
      <c r="R37">
        <v>10</v>
      </c>
      <c r="S37">
        <v>10</v>
      </c>
      <c r="T37">
        <v>10</v>
      </c>
      <c r="U37">
        <v>10</v>
      </c>
      <c r="V37">
        <v>10</v>
      </c>
      <c r="W37">
        <v>10</v>
      </c>
      <c r="X37">
        <v>10</v>
      </c>
      <c r="Y37">
        <v>10</v>
      </c>
      <c r="Z37">
        <v>10</v>
      </c>
      <c r="AA37">
        <v>10</v>
      </c>
      <c r="AB37">
        <v>10</v>
      </c>
      <c r="AC37">
        <v>10</v>
      </c>
      <c r="AD37">
        <v>10</v>
      </c>
      <c r="AE37">
        <v>10</v>
      </c>
      <c r="AF37">
        <v>10</v>
      </c>
      <c r="AG37">
        <v>10</v>
      </c>
      <c r="AH37">
        <v>10</v>
      </c>
      <c r="AI37">
        <v>10</v>
      </c>
      <c r="AJ37">
        <v>10</v>
      </c>
      <c r="AK37">
        <v>7</v>
      </c>
      <c r="AL37">
        <v>8</v>
      </c>
      <c r="AM37">
        <v>8</v>
      </c>
      <c r="AN37">
        <v>9</v>
      </c>
      <c r="AO37">
        <v>10</v>
      </c>
      <c r="AP37">
        <v>10</v>
      </c>
      <c r="AQ37">
        <v>9</v>
      </c>
      <c r="AR37">
        <v>10</v>
      </c>
      <c r="AS37">
        <v>9</v>
      </c>
      <c r="AT37" s="1"/>
    </row>
    <row r="38" spans="1:46" x14ac:dyDescent="0.25">
      <c r="A38">
        <v>35</v>
      </c>
      <c r="B38" t="s">
        <v>78</v>
      </c>
      <c r="C38" t="s">
        <v>79</v>
      </c>
      <c r="D38" t="s">
        <v>80</v>
      </c>
      <c r="E38" s="2" t="s">
        <v>73</v>
      </c>
      <c r="F38" t="s">
        <v>56</v>
      </c>
      <c r="G38">
        <v>10</v>
      </c>
      <c r="H38">
        <v>10</v>
      </c>
      <c r="I38">
        <v>10</v>
      </c>
      <c r="J38">
        <v>10</v>
      </c>
      <c r="K38">
        <v>10</v>
      </c>
      <c r="L38">
        <v>10</v>
      </c>
      <c r="M38">
        <v>7</v>
      </c>
      <c r="N38">
        <v>8</v>
      </c>
      <c r="O38">
        <v>5</v>
      </c>
      <c r="P38">
        <v>5</v>
      </c>
      <c r="Q38">
        <v>5</v>
      </c>
      <c r="R38">
        <v>5</v>
      </c>
      <c r="S38">
        <v>5</v>
      </c>
      <c r="T38">
        <v>5</v>
      </c>
      <c r="U38">
        <v>10</v>
      </c>
      <c r="V38">
        <v>10</v>
      </c>
      <c r="W38">
        <v>10</v>
      </c>
      <c r="X38">
        <v>10</v>
      </c>
      <c r="Y38">
        <v>8</v>
      </c>
      <c r="Z38">
        <v>8</v>
      </c>
      <c r="AA38">
        <v>10</v>
      </c>
      <c r="AB38">
        <v>10</v>
      </c>
      <c r="AC38">
        <v>10</v>
      </c>
      <c r="AD38">
        <v>7</v>
      </c>
      <c r="AE38">
        <v>10</v>
      </c>
      <c r="AF38">
        <v>10</v>
      </c>
      <c r="AG38">
        <v>10</v>
      </c>
      <c r="AH38">
        <v>7</v>
      </c>
      <c r="AI38">
        <v>10</v>
      </c>
      <c r="AJ38">
        <v>9</v>
      </c>
      <c r="AK38">
        <v>6</v>
      </c>
      <c r="AL38">
        <v>6</v>
      </c>
      <c r="AM38">
        <v>8</v>
      </c>
      <c r="AN38">
        <v>6</v>
      </c>
      <c r="AO38">
        <v>6</v>
      </c>
      <c r="AP38">
        <v>7</v>
      </c>
      <c r="AQ38">
        <v>6</v>
      </c>
      <c r="AR38">
        <v>10</v>
      </c>
      <c r="AS38">
        <v>9</v>
      </c>
      <c r="AT38" s="1" t="s">
        <v>95</v>
      </c>
    </row>
    <row r="39" spans="1:46" x14ac:dyDescent="0.25">
      <c r="A39">
        <v>36</v>
      </c>
      <c r="B39" t="s">
        <v>78</v>
      </c>
      <c r="C39" t="s">
        <v>79</v>
      </c>
      <c r="D39" t="s">
        <v>80</v>
      </c>
      <c r="E39" s="2" t="s">
        <v>68</v>
      </c>
      <c r="F39" t="s">
        <v>45</v>
      </c>
      <c r="G39">
        <v>9</v>
      </c>
      <c r="H39">
        <v>8</v>
      </c>
      <c r="I39">
        <v>8</v>
      </c>
      <c r="J39">
        <v>8</v>
      </c>
      <c r="K39">
        <v>8</v>
      </c>
      <c r="L39">
        <v>6</v>
      </c>
      <c r="M39">
        <v>8</v>
      </c>
      <c r="N39">
        <v>10</v>
      </c>
      <c r="O39">
        <v>7</v>
      </c>
      <c r="P39">
        <v>10</v>
      </c>
      <c r="Q39">
        <v>10</v>
      </c>
      <c r="R39">
        <v>10</v>
      </c>
      <c r="S39">
        <v>9</v>
      </c>
      <c r="T39">
        <v>9</v>
      </c>
      <c r="U39">
        <v>10</v>
      </c>
      <c r="V39">
        <v>10</v>
      </c>
      <c r="W39">
        <v>10</v>
      </c>
      <c r="X39">
        <v>10</v>
      </c>
      <c r="Y39">
        <v>10</v>
      </c>
      <c r="Z39">
        <v>10</v>
      </c>
      <c r="AA39">
        <v>10</v>
      </c>
      <c r="AB39">
        <v>10</v>
      </c>
      <c r="AC39">
        <v>10</v>
      </c>
      <c r="AD39">
        <v>10</v>
      </c>
      <c r="AE39">
        <v>10</v>
      </c>
      <c r="AF39">
        <v>8</v>
      </c>
      <c r="AG39">
        <v>9</v>
      </c>
      <c r="AH39">
        <v>9</v>
      </c>
      <c r="AI39">
        <v>9</v>
      </c>
      <c r="AJ39">
        <v>10</v>
      </c>
      <c r="AK39">
        <v>6</v>
      </c>
      <c r="AL39">
        <v>8</v>
      </c>
      <c r="AM39">
        <v>10</v>
      </c>
      <c r="AN39">
        <v>7</v>
      </c>
      <c r="AO39">
        <v>9</v>
      </c>
      <c r="AP39">
        <v>8</v>
      </c>
      <c r="AQ39">
        <v>7</v>
      </c>
      <c r="AR39">
        <v>10</v>
      </c>
      <c r="AS39">
        <v>10</v>
      </c>
      <c r="AT39" s="1"/>
    </row>
    <row r="40" spans="1:46" x14ac:dyDescent="0.25">
      <c r="A40">
        <v>37</v>
      </c>
      <c r="B40" t="s">
        <v>78</v>
      </c>
      <c r="C40" t="s">
        <v>79</v>
      </c>
      <c r="D40" t="s">
        <v>80</v>
      </c>
      <c r="E40" s="2" t="s">
        <v>73</v>
      </c>
      <c r="F40" t="s">
        <v>45</v>
      </c>
      <c r="G40">
        <v>10</v>
      </c>
      <c r="H40">
        <v>10</v>
      </c>
      <c r="I40">
        <v>10</v>
      </c>
      <c r="J40">
        <v>10</v>
      </c>
      <c r="K40">
        <v>10</v>
      </c>
      <c r="L40">
        <v>5</v>
      </c>
      <c r="M40">
        <v>5</v>
      </c>
      <c r="N40">
        <v>10</v>
      </c>
      <c r="O40">
        <v>10</v>
      </c>
      <c r="P40">
        <v>10</v>
      </c>
      <c r="Q40">
        <v>10</v>
      </c>
      <c r="R40">
        <v>10</v>
      </c>
      <c r="S40">
        <v>10</v>
      </c>
      <c r="T40">
        <v>10</v>
      </c>
      <c r="U40">
        <v>10</v>
      </c>
      <c r="V40">
        <v>10</v>
      </c>
      <c r="W40">
        <v>10</v>
      </c>
      <c r="X40">
        <v>10</v>
      </c>
      <c r="Y40">
        <v>10</v>
      </c>
      <c r="Z40">
        <v>10</v>
      </c>
      <c r="AA40">
        <v>10</v>
      </c>
      <c r="AB40">
        <v>10</v>
      </c>
      <c r="AC40">
        <v>10</v>
      </c>
      <c r="AD40">
        <v>10</v>
      </c>
      <c r="AE40">
        <v>10</v>
      </c>
      <c r="AF40">
        <v>10</v>
      </c>
      <c r="AG40">
        <v>10</v>
      </c>
      <c r="AH40">
        <v>10</v>
      </c>
      <c r="AI40">
        <v>10</v>
      </c>
      <c r="AJ40">
        <v>10</v>
      </c>
      <c r="AK40">
        <v>4</v>
      </c>
      <c r="AL40">
        <v>10</v>
      </c>
      <c r="AM40">
        <v>6</v>
      </c>
      <c r="AN40">
        <v>8</v>
      </c>
      <c r="AO40">
        <v>10</v>
      </c>
      <c r="AP40">
        <v>10</v>
      </c>
      <c r="AQ40">
        <v>8</v>
      </c>
      <c r="AR40">
        <v>10</v>
      </c>
      <c r="AS40">
        <v>8</v>
      </c>
      <c r="AT40" s="1"/>
    </row>
    <row r="41" spans="1:46" x14ac:dyDescent="0.25">
      <c r="A41">
        <v>38</v>
      </c>
      <c r="B41" t="s">
        <v>78</v>
      </c>
      <c r="C41" t="s">
        <v>79</v>
      </c>
      <c r="D41" t="s">
        <v>80</v>
      </c>
      <c r="E41" s="2" t="s">
        <v>87</v>
      </c>
      <c r="F41" t="s">
        <v>45</v>
      </c>
      <c r="G41">
        <v>8</v>
      </c>
      <c r="H41">
        <v>9</v>
      </c>
      <c r="I41">
        <v>8</v>
      </c>
      <c r="J41">
        <v>9</v>
      </c>
      <c r="K41">
        <v>9</v>
      </c>
      <c r="L41">
        <v>7</v>
      </c>
      <c r="M41">
        <v>5</v>
      </c>
      <c r="N41">
        <v>9</v>
      </c>
      <c r="O41">
        <v>5</v>
      </c>
      <c r="P41">
        <v>5</v>
      </c>
      <c r="Q41">
        <v>8</v>
      </c>
      <c r="R41">
        <v>9</v>
      </c>
      <c r="S41">
        <v>7</v>
      </c>
      <c r="T41">
        <v>8</v>
      </c>
      <c r="U41">
        <v>9</v>
      </c>
      <c r="V41">
        <v>8</v>
      </c>
      <c r="W41">
        <v>10</v>
      </c>
      <c r="X41">
        <v>8</v>
      </c>
      <c r="Y41">
        <v>6</v>
      </c>
      <c r="Z41">
        <v>9</v>
      </c>
      <c r="AA41">
        <v>8</v>
      </c>
      <c r="AB41">
        <v>10</v>
      </c>
      <c r="AC41">
        <v>9</v>
      </c>
      <c r="AD41">
        <v>8</v>
      </c>
      <c r="AE41">
        <v>10</v>
      </c>
      <c r="AF41">
        <v>9</v>
      </c>
      <c r="AG41">
        <v>8</v>
      </c>
      <c r="AH41">
        <v>8</v>
      </c>
      <c r="AI41">
        <v>9</v>
      </c>
      <c r="AJ41">
        <v>9</v>
      </c>
      <c r="AK41">
        <v>5</v>
      </c>
      <c r="AL41">
        <v>7</v>
      </c>
      <c r="AM41">
        <v>8</v>
      </c>
      <c r="AN41">
        <v>5</v>
      </c>
      <c r="AO41">
        <v>8</v>
      </c>
      <c r="AP41">
        <v>8</v>
      </c>
      <c r="AQ41">
        <v>8</v>
      </c>
      <c r="AR41">
        <v>9</v>
      </c>
      <c r="AS41">
        <v>7</v>
      </c>
      <c r="AT41" s="1"/>
    </row>
    <row r="42" spans="1:46" x14ac:dyDescent="0.25">
      <c r="A42" s="8">
        <v>41</v>
      </c>
      <c r="B42" s="8" t="s">
        <v>114</v>
      </c>
      <c r="C42" s="8" t="s">
        <v>79</v>
      </c>
      <c r="D42" s="8" t="s">
        <v>115</v>
      </c>
      <c r="E42" s="9">
        <v>21</v>
      </c>
      <c r="F42" s="8"/>
      <c r="G42" s="8">
        <v>10</v>
      </c>
      <c r="H42" s="8">
        <v>10</v>
      </c>
      <c r="I42" s="8">
        <v>10</v>
      </c>
      <c r="J42" s="8">
        <v>10</v>
      </c>
      <c r="K42" s="8">
        <v>8</v>
      </c>
      <c r="L42" s="8">
        <v>9</v>
      </c>
      <c r="M42" s="8">
        <v>10</v>
      </c>
      <c r="N42" s="8">
        <v>10</v>
      </c>
      <c r="O42" s="8">
        <v>10</v>
      </c>
      <c r="P42" s="8">
        <v>10</v>
      </c>
      <c r="Q42" s="8">
        <v>10</v>
      </c>
      <c r="R42" s="8">
        <v>10</v>
      </c>
      <c r="S42" s="8">
        <v>10</v>
      </c>
      <c r="T42" s="8">
        <v>10</v>
      </c>
      <c r="U42" s="8">
        <v>10</v>
      </c>
      <c r="V42" s="8">
        <v>10</v>
      </c>
      <c r="W42" s="8">
        <v>10</v>
      </c>
      <c r="X42" s="8">
        <v>10</v>
      </c>
      <c r="Y42" s="8">
        <v>10</v>
      </c>
      <c r="Z42" s="8">
        <v>10</v>
      </c>
      <c r="AA42" s="8">
        <v>10</v>
      </c>
      <c r="AB42" s="8">
        <v>10</v>
      </c>
      <c r="AC42" s="8">
        <v>10</v>
      </c>
      <c r="AD42" s="8">
        <v>10</v>
      </c>
      <c r="AE42" s="8">
        <v>10</v>
      </c>
      <c r="AF42" s="8">
        <v>10</v>
      </c>
      <c r="AG42" s="8">
        <v>10</v>
      </c>
      <c r="AH42" s="8">
        <v>10</v>
      </c>
      <c r="AI42" s="8">
        <v>10</v>
      </c>
      <c r="AJ42" s="8">
        <v>10</v>
      </c>
      <c r="AK42" s="8">
        <v>10</v>
      </c>
      <c r="AL42" s="8">
        <v>10</v>
      </c>
      <c r="AM42" s="8">
        <v>7</v>
      </c>
      <c r="AN42" s="8">
        <v>10</v>
      </c>
      <c r="AO42" s="8">
        <v>10</v>
      </c>
      <c r="AP42" s="8">
        <v>9</v>
      </c>
      <c r="AQ42" s="8">
        <v>9</v>
      </c>
      <c r="AR42" s="8">
        <v>10</v>
      </c>
      <c r="AS42" s="8">
        <v>10</v>
      </c>
      <c r="AT42" s="10"/>
    </row>
    <row r="43" spans="1:46" x14ac:dyDescent="0.25">
      <c r="A43" s="8">
        <v>42</v>
      </c>
      <c r="B43" s="8" t="s">
        <v>114</v>
      </c>
      <c r="C43" s="8" t="s">
        <v>79</v>
      </c>
      <c r="D43" s="8" t="s">
        <v>115</v>
      </c>
      <c r="E43" s="9">
        <v>21</v>
      </c>
      <c r="F43" s="8" t="s">
        <v>56</v>
      </c>
      <c r="G43" s="8">
        <v>10</v>
      </c>
      <c r="H43" s="8">
        <v>10</v>
      </c>
      <c r="I43" s="8">
        <v>10</v>
      </c>
      <c r="J43" s="8">
        <v>10</v>
      </c>
      <c r="K43" s="8">
        <v>10</v>
      </c>
      <c r="L43" s="8">
        <v>10</v>
      </c>
      <c r="M43" s="8">
        <v>10</v>
      </c>
      <c r="N43" s="8">
        <v>10</v>
      </c>
      <c r="O43" s="8">
        <v>10</v>
      </c>
      <c r="P43" s="8">
        <v>10</v>
      </c>
      <c r="Q43" s="8">
        <v>10</v>
      </c>
      <c r="R43" s="8"/>
      <c r="S43" s="8">
        <v>5</v>
      </c>
      <c r="T43" s="8">
        <v>10</v>
      </c>
      <c r="U43" s="8">
        <v>10</v>
      </c>
      <c r="V43" s="8">
        <v>10</v>
      </c>
      <c r="W43" s="8">
        <v>10</v>
      </c>
      <c r="X43" s="8">
        <v>10</v>
      </c>
      <c r="Y43" s="8">
        <v>10</v>
      </c>
      <c r="Z43" s="8">
        <v>10</v>
      </c>
      <c r="AA43" s="8">
        <v>10</v>
      </c>
      <c r="AB43" s="8">
        <v>10</v>
      </c>
      <c r="AC43" s="8">
        <v>10</v>
      </c>
      <c r="AD43" s="8">
        <v>10</v>
      </c>
      <c r="AE43" s="8">
        <v>10</v>
      </c>
      <c r="AF43" s="8">
        <v>10</v>
      </c>
      <c r="AG43" s="8">
        <v>10</v>
      </c>
      <c r="AH43" s="8">
        <v>10</v>
      </c>
      <c r="AI43" s="8">
        <v>10</v>
      </c>
      <c r="AJ43" s="8">
        <v>10</v>
      </c>
      <c r="AK43" s="8">
        <v>10</v>
      </c>
      <c r="AL43" s="8">
        <v>10</v>
      </c>
      <c r="AM43" s="8">
        <v>10</v>
      </c>
      <c r="AN43" s="8">
        <v>10</v>
      </c>
      <c r="AO43" s="8">
        <v>10</v>
      </c>
      <c r="AP43" s="8">
        <v>10</v>
      </c>
      <c r="AQ43" s="8">
        <v>10</v>
      </c>
      <c r="AR43" s="8">
        <v>10</v>
      </c>
      <c r="AS43" s="8">
        <v>10</v>
      </c>
      <c r="AT43" s="10"/>
    </row>
    <row r="44" spans="1:46" x14ac:dyDescent="0.25">
      <c r="A44" s="8">
        <v>43</v>
      </c>
      <c r="B44" s="8" t="s">
        <v>114</v>
      </c>
      <c r="C44" s="8" t="s">
        <v>79</v>
      </c>
      <c r="D44" s="8" t="s">
        <v>115</v>
      </c>
      <c r="E44" s="9">
        <v>23</v>
      </c>
      <c r="F44" s="8" t="s">
        <v>45</v>
      </c>
      <c r="G44" s="8">
        <v>10</v>
      </c>
      <c r="H44" s="8">
        <v>10</v>
      </c>
      <c r="I44" s="8">
        <v>6</v>
      </c>
      <c r="J44" s="8">
        <v>10</v>
      </c>
      <c r="K44" s="8">
        <v>10</v>
      </c>
      <c r="L44" s="8">
        <v>10</v>
      </c>
      <c r="M44" s="8">
        <v>10</v>
      </c>
      <c r="N44" s="8">
        <v>10</v>
      </c>
      <c r="O44" s="8">
        <v>10</v>
      </c>
      <c r="P44" s="8">
        <v>8</v>
      </c>
      <c r="Q44" s="8">
        <v>9</v>
      </c>
      <c r="R44" s="8">
        <v>10</v>
      </c>
      <c r="S44" s="8">
        <v>9</v>
      </c>
      <c r="T44" s="8">
        <v>10</v>
      </c>
      <c r="U44" s="8">
        <v>10</v>
      </c>
      <c r="V44" s="8">
        <v>9</v>
      </c>
      <c r="W44" s="8">
        <v>10</v>
      </c>
      <c r="X44" s="8">
        <v>10</v>
      </c>
      <c r="Y44" s="8">
        <v>9</v>
      </c>
      <c r="Z44" s="8">
        <v>9</v>
      </c>
      <c r="AA44" s="8">
        <v>10</v>
      </c>
      <c r="AB44" s="8">
        <v>10</v>
      </c>
      <c r="AC44" s="8">
        <v>10</v>
      </c>
      <c r="AD44" s="8">
        <v>10</v>
      </c>
      <c r="AE44" s="8">
        <v>10</v>
      </c>
      <c r="AF44" s="8">
        <v>10</v>
      </c>
      <c r="AG44" s="8">
        <v>10</v>
      </c>
      <c r="AH44" s="8">
        <v>10</v>
      </c>
      <c r="AI44" s="8">
        <v>10</v>
      </c>
      <c r="AJ44" s="8">
        <v>10</v>
      </c>
      <c r="AK44" s="8">
        <v>10</v>
      </c>
      <c r="AL44" s="8">
        <v>10</v>
      </c>
      <c r="AM44" s="8">
        <v>10</v>
      </c>
      <c r="AN44" s="8">
        <v>10</v>
      </c>
      <c r="AO44" s="8">
        <v>10</v>
      </c>
      <c r="AP44" s="8">
        <v>10</v>
      </c>
      <c r="AQ44" s="8">
        <v>10</v>
      </c>
      <c r="AR44" s="8">
        <v>10</v>
      </c>
      <c r="AS44" s="8">
        <v>10</v>
      </c>
      <c r="AT44" s="10"/>
    </row>
    <row r="45" spans="1:46" x14ac:dyDescent="0.25">
      <c r="A45" s="8">
        <v>44</v>
      </c>
      <c r="B45" s="8" t="s">
        <v>114</v>
      </c>
      <c r="C45" s="8" t="s">
        <v>79</v>
      </c>
      <c r="D45" s="8" t="s">
        <v>115</v>
      </c>
      <c r="E45" s="9">
        <v>22</v>
      </c>
      <c r="F45" s="8" t="s">
        <v>56</v>
      </c>
      <c r="G45" s="8">
        <v>8</v>
      </c>
      <c r="H45" s="8">
        <v>8</v>
      </c>
      <c r="I45" s="8">
        <v>8</v>
      </c>
      <c r="J45" s="8">
        <v>10</v>
      </c>
      <c r="K45" s="8">
        <v>10</v>
      </c>
      <c r="L45" s="8">
        <v>4</v>
      </c>
      <c r="M45" s="8">
        <v>3</v>
      </c>
      <c r="N45" s="8">
        <v>10</v>
      </c>
      <c r="O45" s="8">
        <v>6</v>
      </c>
      <c r="P45" s="8">
        <v>9</v>
      </c>
      <c r="Q45" s="8">
        <v>10</v>
      </c>
      <c r="R45" s="8">
        <v>10</v>
      </c>
      <c r="S45" s="8">
        <v>9</v>
      </c>
      <c r="T45" s="8">
        <v>10</v>
      </c>
      <c r="U45" s="8">
        <v>10</v>
      </c>
      <c r="V45" s="8">
        <v>10</v>
      </c>
      <c r="W45" s="8">
        <v>10</v>
      </c>
      <c r="X45" s="8">
        <v>8</v>
      </c>
      <c r="Y45" s="8">
        <v>5</v>
      </c>
      <c r="Z45" s="8">
        <v>7</v>
      </c>
      <c r="AA45" s="8">
        <v>10</v>
      </c>
      <c r="AB45" s="8">
        <v>10</v>
      </c>
      <c r="AC45" s="8">
        <v>10</v>
      </c>
      <c r="AD45" s="8">
        <v>10</v>
      </c>
      <c r="AE45" s="8">
        <v>9</v>
      </c>
      <c r="AF45" s="8">
        <v>10</v>
      </c>
      <c r="AG45" s="8">
        <v>10</v>
      </c>
      <c r="AH45" s="8">
        <v>9</v>
      </c>
      <c r="AI45" s="8">
        <v>10</v>
      </c>
      <c r="AJ45" s="8">
        <v>8</v>
      </c>
      <c r="AK45" s="8">
        <v>10</v>
      </c>
      <c r="AL45" s="8">
        <v>8</v>
      </c>
      <c r="AM45" s="8">
        <v>10</v>
      </c>
      <c r="AN45" s="8">
        <v>10</v>
      </c>
      <c r="AO45" s="8">
        <v>10</v>
      </c>
      <c r="AP45" s="8">
        <v>10</v>
      </c>
      <c r="AQ45" s="8">
        <v>7</v>
      </c>
      <c r="AR45" s="8">
        <v>10</v>
      </c>
      <c r="AS45" s="8">
        <v>7</v>
      </c>
      <c r="AT45" s="10" t="s">
        <v>116</v>
      </c>
    </row>
    <row r="46" spans="1:46" x14ac:dyDescent="0.25">
      <c r="B46" t="s">
        <v>102</v>
      </c>
      <c r="G46">
        <f>SUBTOTAL(109,Table1[Der er god plads og lokalerne er godt indrettet til formålet])</f>
        <v>367</v>
      </c>
      <c r="H46">
        <f>SUBTOTAL(109,Table1[Materialer og udstyr har en god standard])</f>
        <v>360</v>
      </c>
      <c r="I46">
        <f>SUBTOTAL(109,Table1[Der er nok materialer og udstyr til alle])</f>
        <v>365</v>
      </c>
      <c r="J46">
        <f>SUBTOTAL(109,Table1[Skolens borde og stole er OK til formålet])</f>
        <v>360</v>
      </c>
      <c r="K46">
        <f>SUBTOTAL(109,Table1[Lys- og lydforholdene er OK til formålet])</f>
        <v>364</v>
      </c>
      <c r="L46">
        <f>SUBTOTAL(109,Table1[Mulighederne for udluftning er OK])</f>
        <v>357</v>
      </c>
      <c r="M46">
        <f>SUBTOTAL(109,Table1[Temperaturen i lokalerne er passende og der er ikke ubehagelig træk])</f>
        <v>333</v>
      </c>
      <c r="N46">
        <f>SUBTOTAL(109,Table1[Rengøring og vedligeholdelse er i orden])</f>
        <v>373</v>
      </c>
      <c r="O46">
        <f>SUBTOTAL(109,Table1[Der er gode muligheder for opbevaring af overtøj/skiftetøj])</f>
        <v>355</v>
      </c>
      <c r="P46">
        <f>SUBTOTAL(109,Table1[Skolens rygepolitik bliver overholdt])</f>
        <v>386</v>
      </c>
      <c r="Q46">
        <f>SUBTOTAL(109,Table1[Toiletforholdene på skolen er i orden])</f>
        <v>368</v>
      </c>
      <c r="R46">
        <f>SUBTOTAL(109,Table1[Der er gode transportmuligheder til skolen])</f>
        <v>391</v>
      </c>
      <c r="S46">
        <f>SUBTOTAL(109,Table1[Skolen er egnet til deltagere med fysisk handicap])</f>
        <v>287</v>
      </c>
      <c r="T46">
        <f>SUBTOTAL(109,Table1[Samlet vurdering af skolens lokaler/fysiske rammer])</f>
        <v>365</v>
      </c>
      <c r="U46">
        <f>SUBTOTAL(109,Table1[Jeg lærer noget på holdet, som er meningsfuldt og nyttigt for mig])</f>
        <v>397</v>
      </c>
      <c r="V46">
        <f>SUBTOTAL(109,Table1[Undervisningen og de andre aktiviteter er interessante og spændende])</f>
        <v>385</v>
      </c>
      <c r="W46">
        <f>SUBTOTAL(109,Table1[Jeg er blevet mødt med respekt og interesse på holdet])</f>
        <v>413</v>
      </c>
      <c r="X46">
        <f>SUBTOTAL(109,Table1[Miljøet på holdet giver mod til at ændre vaner og prøve noget man ikke har turdet før])</f>
        <v>386</v>
      </c>
      <c r="Y46">
        <f>SUBTOTAL(109,Table1[Jeg føler mig som en del af fællesskabet på holdet])</f>
        <v>372</v>
      </c>
      <c r="Z46">
        <f>SUBTOTAL(109,Table1[Samarbejdet mellem deltagerne fungerer godt])</f>
        <v>387</v>
      </c>
      <c r="AA46">
        <f>SUBTOTAL(109,Table1[Samarbejdet fungerer godt mellem deltagerne og underviserne])</f>
        <v>404</v>
      </c>
      <c r="AB46">
        <f>SUBTOTAL(109,Table1[Der er ingen der bliver holdt udenfor eller mobbet])</f>
        <v>414</v>
      </c>
      <c r="AC46">
        <f>SUBTOTAL(109,Table1[Arbejdsmængden er passende])</f>
        <v>394</v>
      </c>
      <c r="AD46">
        <f>SUBTOTAL(109,Table1[Jeg har gode muligheder for at få indflydelse på mit forløb og min hverdag på holdet])</f>
        <v>398</v>
      </c>
      <c r="AE46">
        <f>SUBTOTAL(109,Table1[Deltagerne hjælper og støtter hinanden])</f>
        <v>403</v>
      </c>
      <c r="AF46">
        <f>SUBTOTAL(109,Table1[Det er nemt at få hjælp og støtte fra underviserne, hvis man har brug for det])</f>
        <v>413</v>
      </c>
      <c r="AG46">
        <f>SUBTOTAL(109,Table1[Det er nemt at få vejledning og gode råd, hvis man har brug for det])</f>
        <v>408</v>
      </c>
      <c r="AH46">
        <f>SUBTOTAL(109,Table1[VI bliver udfordret på en god måde til at bruge kroppen og hovedet])</f>
        <v>359</v>
      </c>
      <c r="AI46">
        <f>SUBTOTAL(109,Table1[Samlet vurdering af det psykiske miljø på holdet])</f>
        <v>398</v>
      </c>
      <c r="AJ46">
        <f>SUBTOTAL(109,Table1[Der er en god stemning på holdet])</f>
        <v>412</v>
      </c>
      <c r="AK46">
        <f>SUBTOTAL(109,Table1[Skolen har udendørs opholdsarealer som er gode at være på])</f>
        <v>287</v>
      </c>
      <c r="AL46">
        <f>SUBTOTAL(109,Table1[Skolens udsmykning med farver, billeder, planter m.v. giver en god atomosfære])</f>
        <v>330</v>
      </c>
      <c r="AM46">
        <f>SUBTOTAL(109,Table1[Skolens lokaler, gange osv. er indrettet så de fungerer og er rare at være i])</f>
        <v>345</v>
      </c>
      <c r="AN46">
        <f>SUBTOTAL(109,Table1[Der er fællesområder til aktiviteter, spisning m.m. som det er rart at opholde sig på])</f>
        <v>327</v>
      </c>
      <c r="AO46">
        <f>SUBTOTAL(109,Table1[Jeg kan altid finde et rart sted, hvor jeg kan få ro ti at arbejde og fordybe mig])</f>
        <v>336</v>
      </c>
      <c r="AP46">
        <f>SUBTOTAL(109,Table1[Der er et godt og behageligt lys i holdets lokale])</f>
        <v>361</v>
      </c>
      <c r="AQ46">
        <f>SUBTOTAL(109,Table1[Holdets lokaler er spændende og inspirerende at være i])</f>
        <v>329</v>
      </c>
      <c r="AR46">
        <f>SUBTOTAL(109,Table1[Jeg føler mig velkommen på holdet])</f>
        <v>417</v>
      </c>
      <c r="AS46">
        <f>SUBTOTAL(109,Table1[Samlet vurdering af skolens æstetiske miljø])</f>
        <v>352</v>
      </c>
      <c r="AT46" s="1"/>
    </row>
    <row r="47" spans="1:46" x14ac:dyDescent="0.25">
      <c r="A47" s="3"/>
      <c r="B47" s="5" t="s">
        <v>109</v>
      </c>
      <c r="C47" s="3"/>
      <c r="D47" s="3"/>
      <c r="E47" s="3"/>
      <c r="F47" s="3"/>
      <c r="G47" s="6">
        <f>G46/44</f>
        <v>8.3409090909090917</v>
      </c>
      <c r="H47" s="6">
        <f>H46/44</f>
        <v>8.1818181818181817</v>
      </c>
      <c r="I47" s="7">
        <f>I46/44</f>
        <v>8.295454545454545</v>
      </c>
      <c r="J47" s="4">
        <f>J46/44</f>
        <v>8.1818181818181817</v>
      </c>
      <c r="K47" s="6">
        <f>K46/44</f>
        <v>8.2727272727272734</v>
      </c>
      <c r="L47" s="6">
        <f>L46/44</f>
        <v>8.1136363636363633</v>
      </c>
      <c r="M47" s="4">
        <f>M46/44</f>
        <v>7.5681818181818183</v>
      </c>
      <c r="N47" s="6">
        <f>N46/44</f>
        <v>8.4772727272727266</v>
      </c>
      <c r="O47" s="6">
        <f>O46/44</f>
        <v>8.0681818181818183</v>
      </c>
      <c r="P47" s="4">
        <f>P46/44</f>
        <v>8.7727272727272734</v>
      </c>
      <c r="Q47" s="6">
        <f>Q46/44</f>
        <v>8.3636363636363633</v>
      </c>
      <c r="R47" s="4">
        <f>R46/44</f>
        <v>8.8863636363636367</v>
      </c>
      <c r="S47" s="6">
        <f>S46/44</f>
        <v>6.5227272727272725</v>
      </c>
      <c r="T47" s="6">
        <f>T46/44</f>
        <v>8.295454545454545</v>
      </c>
      <c r="U47" s="7">
        <f>U46/44</f>
        <v>9.0227272727272734</v>
      </c>
      <c r="V47" s="6">
        <f>V46/44</f>
        <v>8.75</v>
      </c>
      <c r="W47" s="6">
        <f>W46/44</f>
        <v>9.3863636363636367</v>
      </c>
      <c r="X47" s="6">
        <f>X46/44</f>
        <v>8.7727272727272734</v>
      </c>
      <c r="Y47" s="4">
        <f>Y46/44</f>
        <v>8.454545454545455</v>
      </c>
      <c r="Z47" s="6">
        <f>Z46/44</f>
        <v>8.795454545454545</v>
      </c>
      <c r="AA47" s="6">
        <f>AA46/44</f>
        <v>9.1818181818181817</v>
      </c>
      <c r="AB47" s="6">
        <f>AB46/44</f>
        <v>9.4090909090909083</v>
      </c>
      <c r="AC47" s="6">
        <f>AC46/44</f>
        <v>8.954545454545455</v>
      </c>
      <c r="AD47" s="6">
        <f>AD46/44</f>
        <v>9.045454545454545</v>
      </c>
      <c r="AE47" s="6">
        <f>AE46/44</f>
        <v>9.1590909090909083</v>
      </c>
      <c r="AF47" s="6">
        <f>AF46/44</f>
        <v>9.3863636363636367</v>
      </c>
      <c r="AG47" s="4">
        <f>AG46/44</f>
        <v>9.2727272727272734</v>
      </c>
      <c r="AH47" s="4">
        <f>AH46/44</f>
        <v>8.1590909090909083</v>
      </c>
      <c r="AI47" s="6">
        <f>AI46/44</f>
        <v>9.045454545454545</v>
      </c>
      <c r="AJ47" s="7">
        <f>AJ46/44</f>
        <v>9.3636363636363633</v>
      </c>
      <c r="AK47" s="6">
        <f>AK46/44</f>
        <v>6.5227272727272725</v>
      </c>
      <c r="AL47" s="4">
        <f>AL46/44</f>
        <v>7.5</v>
      </c>
      <c r="AM47" s="6">
        <f>AM46/44</f>
        <v>7.8409090909090908</v>
      </c>
      <c r="AN47" s="4">
        <f>AN46/44</f>
        <v>7.4318181818181817</v>
      </c>
      <c r="AO47" s="6">
        <f>AO46/44</f>
        <v>7.6363636363636367</v>
      </c>
      <c r="AP47" s="6">
        <f>AP46/44</f>
        <v>8.204545454545455</v>
      </c>
      <c r="AQ47" s="6">
        <f>AQ46/44</f>
        <v>7.4772727272727275</v>
      </c>
      <c r="AR47" s="6">
        <f>AR46/44</f>
        <v>9.4772727272727266</v>
      </c>
      <c r="AS47" s="7">
        <f>AS46/44</f>
        <v>8</v>
      </c>
      <c r="AT47" s="1"/>
    </row>
    <row r="48" spans="1:46" x14ac:dyDescent="0.25">
      <c r="B48" t="s">
        <v>110</v>
      </c>
      <c r="G48">
        <v>7.3</v>
      </c>
      <c r="H48">
        <v>7.9</v>
      </c>
      <c r="I48">
        <v>8.3000000000000007</v>
      </c>
      <c r="J48">
        <v>8.3000000000000007</v>
      </c>
      <c r="K48">
        <v>7.9</v>
      </c>
      <c r="L48">
        <v>8</v>
      </c>
      <c r="M48">
        <v>7.7</v>
      </c>
      <c r="N48">
        <v>7.9</v>
      </c>
      <c r="O48">
        <v>7.4</v>
      </c>
      <c r="P48">
        <v>9.4</v>
      </c>
      <c r="Q48">
        <v>8.1</v>
      </c>
      <c r="R48">
        <v>9.1</v>
      </c>
      <c r="S48">
        <v>5.5</v>
      </c>
      <c r="T48">
        <v>8</v>
      </c>
      <c r="U48">
        <v>9</v>
      </c>
      <c r="V48">
        <v>8.5</v>
      </c>
      <c r="W48">
        <v>9.1999999999999993</v>
      </c>
      <c r="X48">
        <v>8.5</v>
      </c>
      <c r="Y48">
        <v>9</v>
      </c>
      <c r="Z48">
        <v>8.6999999999999993</v>
      </c>
      <c r="AA48">
        <v>9.1</v>
      </c>
      <c r="AB48">
        <v>9.1999999999999993</v>
      </c>
      <c r="AC48">
        <v>8.8000000000000007</v>
      </c>
      <c r="AD48">
        <v>8.9</v>
      </c>
      <c r="AE48">
        <v>9</v>
      </c>
      <c r="AF48">
        <v>9.3000000000000007</v>
      </c>
      <c r="AG48">
        <v>9.4</v>
      </c>
      <c r="AH48">
        <v>9.1</v>
      </c>
      <c r="AI48">
        <v>8.9</v>
      </c>
      <c r="AJ48">
        <v>9.4</v>
      </c>
      <c r="AK48">
        <v>6.4</v>
      </c>
      <c r="AL48">
        <v>7.6</v>
      </c>
      <c r="AM48">
        <v>7.7</v>
      </c>
      <c r="AN48">
        <v>7.6</v>
      </c>
      <c r="AO48">
        <v>7.5</v>
      </c>
      <c r="AP48">
        <v>8.1</v>
      </c>
      <c r="AQ48">
        <v>7.2</v>
      </c>
      <c r="AR48">
        <v>9.4</v>
      </c>
      <c r="AS48">
        <v>8</v>
      </c>
    </row>
    <row r="49" spans="2:45" x14ac:dyDescent="0.25">
      <c r="B49" t="s">
        <v>111</v>
      </c>
      <c r="G49">
        <v>6.1</v>
      </c>
      <c r="H49">
        <v>7.6</v>
      </c>
      <c r="I49">
        <v>7.7</v>
      </c>
      <c r="J49">
        <v>6.8</v>
      </c>
      <c r="K49">
        <v>7.4</v>
      </c>
      <c r="L49">
        <v>7.9</v>
      </c>
      <c r="M49">
        <v>7.5</v>
      </c>
      <c r="N49">
        <v>7.7</v>
      </c>
      <c r="O49">
        <v>7</v>
      </c>
      <c r="P49">
        <v>9.8000000000000007</v>
      </c>
      <c r="Q49">
        <v>8.8000000000000007</v>
      </c>
      <c r="R49">
        <v>9.1999999999999993</v>
      </c>
      <c r="S49">
        <v>7.6</v>
      </c>
      <c r="T49">
        <v>7.1</v>
      </c>
      <c r="U49">
        <v>8.3000000000000007</v>
      </c>
      <c r="V49">
        <v>8.1</v>
      </c>
      <c r="W49">
        <v>8.8000000000000007</v>
      </c>
      <c r="X49">
        <v>7.5</v>
      </c>
      <c r="Y49">
        <v>8.6</v>
      </c>
      <c r="Z49">
        <v>8.5</v>
      </c>
      <c r="AA49">
        <v>8.6</v>
      </c>
      <c r="AB49">
        <v>9.4</v>
      </c>
      <c r="AC49">
        <v>8.9</v>
      </c>
      <c r="AD49">
        <v>8.3000000000000007</v>
      </c>
      <c r="AE49">
        <v>8.8000000000000007</v>
      </c>
      <c r="AF49">
        <v>8.9</v>
      </c>
      <c r="AG49">
        <v>8.9</v>
      </c>
      <c r="AH49">
        <v>8</v>
      </c>
      <c r="AI49">
        <v>8.6</v>
      </c>
      <c r="AJ49">
        <v>8.9</v>
      </c>
      <c r="AK49">
        <v>5.9</v>
      </c>
      <c r="AL49">
        <v>6</v>
      </c>
      <c r="AM49">
        <v>6.5</v>
      </c>
      <c r="AN49">
        <v>5.4</v>
      </c>
      <c r="AO49">
        <v>6</v>
      </c>
      <c r="AP49">
        <v>7.6</v>
      </c>
      <c r="AQ49">
        <v>5.8</v>
      </c>
      <c r="AR49">
        <v>9.1999999999999993</v>
      </c>
      <c r="AS49">
        <v>7.5</v>
      </c>
    </row>
    <row r="50" spans="2:45" x14ac:dyDescent="0.25">
      <c r="B50" t="s">
        <v>112</v>
      </c>
      <c r="G50">
        <v>7.6</v>
      </c>
      <c r="H50">
        <v>8.1</v>
      </c>
      <c r="I50">
        <v>8.5</v>
      </c>
      <c r="J50">
        <v>8.6</v>
      </c>
      <c r="K50">
        <v>7.9</v>
      </c>
      <c r="L50">
        <v>8.1</v>
      </c>
      <c r="M50">
        <v>8.1999999999999993</v>
      </c>
      <c r="N50">
        <v>8.6999999999999993</v>
      </c>
      <c r="O50">
        <v>6.3</v>
      </c>
      <c r="P50">
        <v>9</v>
      </c>
      <c r="Q50">
        <v>8.1999999999999993</v>
      </c>
      <c r="R50">
        <v>8.8000000000000007</v>
      </c>
      <c r="S50">
        <v>6.2</v>
      </c>
      <c r="T50">
        <v>8.1999999999999993</v>
      </c>
      <c r="U50">
        <v>9</v>
      </c>
      <c r="V50">
        <v>9</v>
      </c>
      <c r="W50">
        <v>9.1999999999999993</v>
      </c>
      <c r="X50">
        <v>8.5</v>
      </c>
      <c r="Y50">
        <v>8.1999999999999993</v>
      </c>
      <c r="Z50">
        <v>8.4</v>
      </c>
      <c r="AA50">
        <v>9</v>
      </c>
      <c r="AB50">
        <v>9.1999999999999993</v>
      </c>
      <c r="AC50">
        <v>8.9</v>
      </c>
      <c r="AD50">
        <v>8.4</v>
      </c>
      <c r="AE50">
        <v>8.5</v>
      </c>
      <c r="AF50">
        <v>9.1999999999999993</v>
      </c>
      <c r="AG50">
        <v>9</v>
      </c>
      <c r="AH50">
        <v>9.1999999999999993</v>
      </c>
      <c r="AI50">
        <v>8.8000000000000007</v>
      </c>
      <c r="AJ50">
        <v>8.6999999999999993</v>
      </c>
      <c r="AK50">
        <v>6.4</v>
      </c>
      <c r="AL50">
        <v>7.4</v>
      </c>
      <c r="AM50">
        <v>8</v>
      </c>
      <c r="AN50">
        <v>7.5</v>
      </c>
      <c r="AO50">
        <v>6.9</v>
      </c>
      <c r="AP50">
        <v>8</v>
      </c>
      <c r="AQ50">
        <v>7</v>
      </c>
      <c r="AR50">
        <v>9</v>
      </c>
      <c r="AS50">
        <v>8</v>
      </c>
    </row>
    <row r="51" spans="2:45" x14ac:dyDescent="0.25">
      <c r="B51" t="s">
        <v>113</v>
      </c>
      <c r="G51">
        <v>7.3</v>
      </c>
      <c r="H51">
        <v>7.2</v>
      </c>
      <c r="I51">
        <v>8.5</v>
      </c>
      <c r="J51">
        <v>7.9</v>
      </c>
      <c r="K51">
        <v>8.6</v>
      </c>
      <c r="L51">
        <v>8.1</v>
      </c>
      <c r="M51">
        <v>7.2</v>
      </c>
      <c r="N51">
        <v>7.8</v>
      </c>
      <c r="O51">
        <v>7.4</v>
      </c>
      <c r="P51">
        <v>9.6</v>
      </c>
      <c r="Q51">
        <v>8</v>
      </c>
      <c r="R51">
        <v>9.3000000000000007</v>
      </c>
      <c r="S51">
        <v>4.7</v>
      </c>
      <c r="T51">
        <v>7.8</v>
      </c>
      <c r="U51">
        <v>9.4</v>
      </c>
      <c r="V51">
        <v>9.1</v>
      </c>
      <c r="W51">
        <v>9.6</v>
      </c>
      <c r="X51">
        <v>8.9</v>
      </c>
      <c r="Y51">
        <v>8.5</v>
      </c>
      <c r="Z51">
        <v>8.6</v>
      </c>
      <c r="AA51">
        <v>9.4</v>
      </c>
      <c r="AB51">
        <v>9.4</v>
      </c>
      <c r="AC51">
        <v>9.1</v>
      </c>
      <c r="AD51">
        <v>9.1</v>
      </c>
      <c r="AE51">
        <v>8.6</v>
      </c>
      <c r="AF51">
        <v>9.6</v>
      </c>
      <c r="AG51">
        <v>9.6</v>
      </c>
      <c r="AH51">
        <v>9.1</v>
      </c>
      <c r="AI51">
        <v>9</v>
      </c>
      <c r="AJ51">
        <v>9.3000000000000007</v>
      </c>
      <c r="AK51">
        <v>4.0999999999999996</v>
      </c>
      <c r="AL51">
        <v>6.8</v>
      </c>
      <c r="AM51">
        <v>6.8</v>
      </c>
      <c r="AN51">
        <v>7.3</v>
      </c>
      <c r="AO51">
        <v>7.4</v>
      </c>
      <c r="AP51">
        <v>8.4</v>
      </c>
      <c r="AQ51">
        <v>6.8</v>
      </c>
      <c r="AR51">
        <v>9.6</v>
      </c>
      <c r="AS51">
        <v>7.4</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cc2884-cee4-4ed3-aef1-12c08c775b65">
      <Terms xmlns="http://schemas.microsoft.com/office/infopath/2007/PartnerControls"/>
    </lcf76f155ced4ddcb4097134ff3c332f>
    <TaxCatchAll xmlns="c68b444f-c822-4279-b62d-9d0c2ccf152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5A1AEABA26AF745A64470FEF6E9208F" ma:contentTypeVersion="16" ma:contentTypeDescription="Opret et nyt dokument." ma:contentTypeScope="" ma:versionID="045c83feef3fd02ba1152a26ed561b9b">
  <xsd:schema xmlns:xsd="http://www.w3.org/2001/XMLSchema" xmlns:xs="http://www.w3.org/2001/XMLSchema" xmlns:p="http://schemas.microsoft.com/office/2006/metadata/properties" xmlns:ns2="79cc2884-cee4-4ed3-aef1-12c08c775b65" xmlns:ns3="c68b444f-c822-4279-b62d-9d0c2ccf152c" targetNamespace="http://schemas.microsoft.com/office/2006/metadata/properties" ma:root="true" ma:fieldsID="a082b1a7f2293b4db107ee56fadf1cd9" ns2:_="" ns3:_="">
    <xsd:import namespace="79cc2884-cee4-4ed3-aef1-12c08c775b65"/>
    <xsd:import namespace="c68b444f-c822-4279-b62d-9d0c2ccf15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cc2884-cee4-4ed3-aef1-12c08c775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ledmærker" ma:readOnly="false" ma:fieldId="{5cf76f15-5ced-4ddc-b409-7134ff3c332f}" ma:taxonomyMulti="true" ma:sspId="0b8bce84-72a9-4d99-9739-bca32d38c3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8b444f-c822-4279-b62d-9d0c2ccf152c"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element name="TaxCatchAll" ma:index="23" nillable="true" ma:displayName="Taxonomy Catch All Column" ma:hidden="true" ma:list="{8fd3673c-823c-44ed-ae97-be2abe34e734}" ma:internalName="TaxCatchAll" ma:showField="CatchAllData" ma:web="c68b444f-c822-4279-b62d-9d0c2ccf15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B10AA7-7BE9-42A1-B544-6BB1057AE571}">
  <ds:schemaRefs>
    <ds:schemaRef ds:uri="http://schemas.microsoft.com/office/2006/metadata/properties"/>
    <ds:schemaRef ds:uri="http://schemas.microsoft.com/office/infopath/2007/PartnerControls"/>
    <ds:schemaRef ds:uri="79cc2884-cee4-4ed3-aef1-12c08c775b65"/>
    <ds:schemaRef ds:uri="c68b444f-c822-4279-b62d-9d0c2ccf152c"/>
  </ds:schemaRefs>
</ds:datastoreItem>
</file>

<file path=customXml/itemProps2.xml><?xml version="1.0" encoding="utf-8"?>
<ds:datastoreItem xmlns:ds="http://schemas.openxmlformats.org/officeDocument/2006/customXml" ds:itemID="{6179F0D8-E52B-4061-B541-9B306BC35016}">
  <ds:schemaRefs>
    <ds:schemaRef ds:uri="http://schemas.microsoft.com/sharepoint/v3/contenttype/forms"/>
  </ds:schemaRefs>
</ds:datastoreItem>
</file>

<file path=customXml/itemProps3.xml><?xml version="1.0" encoding="utf-8"?>
<ds:datastoreItem xmlns:ds="http://schemas.openxmlformats.org/officeDocument/2006/customXml" ds:itemID="{70D462F2-6D78-45B8-849B-D37389E2A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cc2884-cee4-4ed3-aef1-12c08c775b65"/>
    <ds:schemaRef ds:uri="c68b444f-c822-4279-b62d-9d0c2ccf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 Madsen</dc:creator>
  <cp:lastModifiedBy>Inge Madsen</cp:lastModifiedBy>
  <dcterms:created xsi:type="dcterms:W3CDTF">2023-06-02T08:22:21Z</dcterms:created>
  <dcterms:modified xsi:type="dcterms:W3CDTF">2023-06-14T12:20:22Z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0x010100F5A1AEABA26AF745A64470FEF6E9208F</vt:lpwstr>
  </property>
  <property fmtid="{D5CDD505-2E9C-101B-9397-08002B2CF9AE}" pid="11" name="MediaServiceImageTags">
    <vt:lpwstr/>
  </property>
</Properties>
</file>